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8_{D356220F-329F-4C62-9D84-9B6A9E25DC0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Bestuursleden" sheetId="7" r:id="rId1"/>
    <sheet name="Job Descriptions" sheetId="8" state="hidden" r:id="rId2"/>
    <sheet name="VUL AAN" sheetId="9" r:id="rId3"/>
    <sheet name="Lijst" sheetId="10" r:id="rId4"/>
  </sheets>
  <definedNames>
    <definedName name="List_Assignment" localSheetId="3">TBL_JobDescription[Assignment]</definedName>
    <definedName name="List_Assignment">TBL_JobDescription[Assignment]</definedName>
    <definedName name="List_Volunteers" localSheetId="3">TBL_SignUpSheet[Naam]</definedName>
    <definedName name="List_Volunteers">TBL_Volunteers[Naam]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0" l="1"/>
  <c r="H6" i="10"/>
  <c r="H7" i="10"/>
  <c r="H8" i="10"/>
  <c r="H9" i="10"/>
  <c r="H10" i="10"/>
  <c r="H16" i="10"/>
  <c r="H17" i="10"/>
  <c r="H18" i="10"/>
  <c r="H19" i="10"/>
  <c r="H20" i="10"/>
  <c r="H21" i="10"/>
  <c r="H22" i="10"/>
  <c r="H23" i="10"/>
  <c r="G5" i="10"/>
  <c r="G6" i="10"/>
  <c r="G7" i="10"/>
  <c r="G8" i="10"/>
  <c r="G9" i="10"/>
  <c r="G10" i="10"/>
  <c r="G16" i="10"/>
  <c r="G17" i="10"/>
  <c r="G18" i="10"/>
  <c r="G19" i="10"/>
  <c r="G20" i="10"/>
  <c r="G21" i="10"/>
  <c r="G22" i="10"/>
  <c r="G23" i="10"/>
  <c r="F5" i="10"/>
  <c r="F6" i="10"/>
  <c r="F7" i="10"/>
  <c r="F8" i="10"/>
  <c r="F9" i="10"/>
  <c r="F10" i="10"/>
  <c r="F16" i="10"/>
  <c r="F17" i="10"/>
  <c r="F18" i="10"/>
  <c r="F19" i="10"/>
  <c r="F20" i="10"/>
  <c r="F21" i="10"/>
  <c r="F22" i="10"/>
  <c r="F23" i="10"/>
  <c r="E5" i="10"/>
  <c r="E6" i="10"/>
  <c r="E7" i="10"/>
  <c r="E8" i="10"/>
  <c r="E9" i="10"/>
  <c r="E10" i="10"/>
  <c r="E16" i="10"/>
  <c r="E17" i="10"/>
  <c r="E18" i="10"/>
  <c r="E19" i="10"/>
  <c r="E20" i="10"/>
  <c r="E21" i="10"/>
  <c r="E22" i="10"/>
  <c r="E23" i="10"/>
  <c r="B21" i="10"/>
  <c r="D21" i="10" s="1"/>
  <c r="B22" i="10"/>
  <c r="B23" i="10"/>
  <c r="D23" i="10" s="1"/>
  <c r="B6" i="10"/>
  <c r="B7" i="10"/>
  <c r="B8" i="10"/>
  <c r="B9" i="10"/>
  <c r="B10" i="10"/>
  <c r="B11" i="10"/>
  <c r="F11" i="10" s="1"/>
  <c r="B12" i="10"/>
  <c r="D12" i="10" s="1"/>
  <c r="B13" i="10"/>
  <c r="D13" i="10" s="1"/>
  <c r="B14" i="10"/>
  <c r="B15" i="10"/>
  <c r="F15" i="10" s="1"/>
  <c r="B16" i="10"/>
  <c r="B17" i="10"/>
  <c r="B18" i="10"/>
  <c r="B19" i="10"/>
  <c r="B20" i="10"/>
  <c r="D20" i="10" s="1"/>
  <c r="B5" i="10"/>
  <c r="D5" i="10" s="1"/>
  <c r="G9" i="9"/>
  <c r="H3" i="9"/>
  <c r="G2" i="9"/>
  <c r="D6" i="10"/>
  <c r="D7" i="10"/>
  <c r="D8" i="10"/>
  <c r="D9" i="10"/>
  <c r="D10" i="10"/>
  <c r="D14" i="10"/>
  <c r="D16" i="10"/>
  <c r="D17" i="10"/>
  <c r="D18" i="10"/>
  <c r="D19" i="10"/>
  <c r="D22" i="10"/>
  <c r="C6" i="10"/>
  <c r="C7" i="10"/>
  <c r="C8" i="10"/>
  <c r="C9" i="10"/>
  <c r="C10" i="10"/>
  <c r="C14" i="10"/>
  <c r="C15" i="10"/>
  <c r="C16" i="10"/>
  <c r="C17" i="10"/>
  <c r="C18" i="10"/>
  <c r="C19" i="10"/>
  <c r="C22" i="10"/>
  <c r="C23" i="10"/>
  <c r="G19" i="9"/>
  <c r="G20" i="9"/>
  <c r="G21" i="9"/>
  <c r="G22" i="9"/>
  <c r="G23" i="9"/>
  <c r="G24" i="9"/>
  <c r="G25" i="9"/>
  <c r="G26" i="9"/>
  <c r="G8" i="9"/>
  <c r="G10" i="9"/>
  <c r="G11" i="9"/>
  <c r="G12" i="9"/>
  <c r="G13" i="9"/>
  <c r="G14" i="9"/>
  <c r="G15" i="9"/>
  <c r="G16" i="9"/>
  <c r="G17" i="9"/>
  <c r="G18" i="9"/>
  <c r="G7" i="9"/>
  <c r="G6" i="9"/>
  <c r="G5" i="9"/>
  <c r="H14" i="10" l="1"/>
  <c r="D15" i="10"/>
  <c r="E15" i="10"/>
  <c r="H15" i="10"/>
  <c r="G15" i="10"/>
  <c r="E14" i="10"/>
  <c r="F14" i="10"/>
  <c r="G14" i="10"/>
  <c r="G13" i="10"/>
  <c r="H13" i="10"/>
  <c r="E13" i="10"/>
  <c r="F13" i="10"/>
  <c r="F12" i="10"/>
  <c r="H12" i="10"/>
  <c r="E12" i="10"/>
  <c r="G12" i="10"/>
  <c r="C11" i="10"/>
  <c r="D11" i="10"/>
  <c r="E11" i="10"/>
  <c r="H11" i="10"/>
  <c r="G11" i="10"/>
  <c r="C21" i="10"/>
  <c r="C13" i="10"/>
  <c r="C20" i="10"/>
  <c r="C12" i="10"/>
  <c r="C5" i="10"/>
</calcChain>
</file>

<file path=xl/sharedStrings.xml><?xml version="1.0" encoding="utf-8"?>
<sst xmlns="http://schemas.openxmlformats.org/spreadsheetml/2006/main" count="99" uniqueCount="72">
  <si>
    <t>Email</t>
  </si>
  <si>
    <t>Notes</t>
  </si>
  <si>
    <t>Assignment</t>
  </si>
  <si>
    <t xml:space="preserve"> </t>
  </si>
  <si>
    <t>Job Description</t>
  </si>
  <si>
    <t>Estimated Hours</t>
  </si>
  <si>
    <t>Naam</t>
  </si>
  <si>
    <t>GSM</t>
  </si>
  <si>
    <t>Welke uit te voeren taken</t>
  </si>
  <si>
    <t>Gyseling Alain</t>
  </si>
  <si>
    <t>Deturck Bert</t>
  </si>
  <si>
    <t>Cornand Veerle</t>
  </si>
  <si>
    <t>De Backer Etienne</t>
  </si>
  <si>
    <t>De Wilder Georges</t>
  </si>
  <si>
    <t>Dekempeneer Heidi</t>
  </si>
  <si>
    <t>De Hertogh Jochem</t>
  </si>
  <si>
    <t>Stoops David</t>
  </si>
  <si>
    <t>Cornand Hilde</t>
  </si>
  <si>
    <t>Rombouts Jacques</t>
  </si>
  <si>
    <t>Wybouw Jan</t>
  </si>
  <si>
    <t>Debulpaep Johan</t>
  </si>
  <si>
    <t>Vansantvoort Patrick</t>
  </si>
  <si>
    <t>Vansantvoort Silke</t>
  </si>
  <si>
    <t>Rottie Rik</t>
  </si>
  <si>
    <t>Geraerts Roger</t>
  </si>
  <si>
    <t>Plum Roland</t>
  </si>
  <si>
    <t>Claes Rudi</t>
  </si>
  <si>
    <t>Rampelberg Rudy</t>
  </si>
  <si>
    <t>Rottie Walter</t>
  </si>
  <si>
    <t>Vernimmen Yves</t>
  </si>
  <si>
    <t>rudi.claes2@telenet.be</t>
  </si>
  <si>
    <t>Uit te voeren taken</t>
  </si>
  <si>
    <t>Dagen/tijden beschikbaar</t>
  </si>
  <si>
    <t>Notities</t>
  </si>
  <si>
    <t>Taken</t>
  </si>
  <si>
    <t>Vrijwilliger</t>
  </si>
  <si>
    <t>Datum</t>
  </si>
  <si>
    <t>Start Tijd</t>
  </si>
  <si>
    <t>Einde Tijd</t>
  </si>
  <si>
    <t>Uren</t>
  </si>
  <si>
    <t>geevels.dehertogh@hotmail.com</t>
  </si>
  <si>
    <t>alain.gyseling@hotmail.com</t>
  </si>
  <si>
    <t>bertdeturck@telenet.be</t>
  </si>
  <si>
    <t>corvee@outlook.be</t>
  </si>
  <si>
    <t>david.stoops@skynet.be</t>
  </si>
  <si>
    <t>patrick.vansantvoort@skynet.be</t>
  </si>
  <si>
    <t>atiendb@gmail.com</t>
  </si>
  <si>
    <t>georges.de.wilder@telenet.be</t>
  </si>
  <si>
    <t>roland.plum@telenet.be</t>
  </si>
  <si>
    <t>jan.wybouw@telenet.be</t>
  </si>
  <si>
    <t>heidi.dekempeneer2@gmail.com</t>
  </si>
  <si>
    <t>hilde.cornand@telenet.be</t>
  </si>
  <si>
    <t>jacques.rombouts@skynet.be</t>
  </si>
  <si>
    <t>johan.debulpaep@gmail.com</t>
  </si>
  <si>
    <t>rik.germaine@telenet.be</t>
  </si>
  <si>
    <t>roger.geraerts@outlook.be</t>
  </si>
  <si>
    <t>ruram@pandora.be</t>
  </si>
  <si>
    <t>silke.vansantvoort@outlook.com</t>
  </si>
  <si>
    <t>walter.rottie@unilever.com</t>
  </si>
  <si>
    <t>dejefvan66@outlook.com</t>
  </si>
  <si>
    <t>Opdienen</t>
  </si>
  <si>
    <t>Toog</t>
  </si>
  <si>
    <t>Afwassen</t>
  </si>
  <si>
    <t>Opzetten</t>
  </si>
  <si>
    <t>Kassa</t>
  </si>
  <si>
    <t>0477/52.09.25</t>
  </si>
  <si>
    <r>
      <rPr>
        <u/>
        <sz val="15"/>
        <color theme="0"/>
        <rFont val="Calibri"/>
        <family val="2"/>
        <scheme val="minor"/>
      </rPr>
      <t>Activiteit:</t>
    </r>
    <r>
      <rPr>
        <u/>
        <sz val="11"/>
        <color theme="0"/>
        <rFont val="Calibri"/>
        <family val="2"/>
        <scheme val="minor"/>
      </rPr>
      <t xml:space="preserve">                 </t>
    </r>
    <r>
      <rPr>
        <b/>
        <u/>
        <sz val="22"/>
        <color theme="0"/>
        <rFont val="Calibri"/>
        <family val="2"/>
        <scheme val="minor"/>
      </rPr>
      <t>MACHALA CAFE</t>
    </r>
  </si>
  <si>
    <r>
      <rPr>
        <u/>
        <sz val="15"/>
        <color theme="0"/>
        <rFont val="Calibri"/>
        <family val="2"/>
        <scheme val="minor"/>
      </rPr>
      <t>Datum:</t>
    </r>
    <r>
      <rPr>
        <sz val="15"/>
        <color theme="0"/>
        <rFont val="Calibri"/>
        <family val="2"/>
        <scheme val="minor"/>
      </rPr>
      <t xml:space="preserve"> </t>
    </r>
    <r>
      <rPr>
        <i/>
        <sz val="15"/>
        <color theme="0"/>
        <rFont val="Calibri"/>
        <family val="2"/>
        <scheme val="minor"/>
      </rPr>
      <t>01/11/2022</t>
    </r>
  </si>
  <si>
    <t>Debulpaep Josee</t>
  </si>
  <si>
    <t>Lauwers Hugo</t>
  </si>
  <si>
    <t>Koffie + Pannekoeken</t>
  </si>
  <si>
    <t>Opruimen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</si>
</sst>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h:mm\ AM/PM;@"/>
    <numFmt numFmtId="165" formatCode="m/d/yyyy"/>
  </numFmts>
  <fonts count="15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name val="Corbel"/>
      <family val="2"/>
      <scheme val="major"/>
    </font>
    <font>
      <sz val="11"/>
      <color theme="0"/>
      <name val="Corbel"/>
      <family val="2"/>
      <scheme val="major"/>
    </font>
    <font>
      <sz val="12"/>
      <color theme="0"/>
      <name val="Corbel"/>
      <family val="2"/>
      <scheme val="major"/>
    </font>
    <font>
      <sz val="12"/>
      <name val="Corbel"/>
      <family val="2"/>
      <scheme val="major"/>
    </font>
    <font>
      <sz val="11"/>
      <color theme="1" tint="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5"/>
      <color theme="0"/>
      <name val="Calibri"/>
      <family val="2"/>
      <scheme val="minor"/>
    </font>
    <font>
      <b/>
      <u/>
      <sz val="15"/>
      <color theme="0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i/>
      <sz val="1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65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13" fillId="2" borderId="1" xfId="0" applyFont="1" applyFill="1" applyBorder="1" applyAlignment="1">
      <alignment horizontal="left" vertical="center" indent="1"/>
    </xf>
    <xf numFmtId="0" fontId="2" fillId="0" borderId="0" xfId="2" applyFont="1" applyAlignment="1">
      <alignment horizontal="left" vertical="center" indent="1"/>
    </xf>
    <xf numFmtId="164" fontId="4" fillId="0" borderId="0" xfId="0" applyNumberFormat="1" applyFont="1" applyBorder="1" applyAlignment="1">
      <alignment horizontal="center" vertical="center"/>
    </xf>
    <xf numFmtId="20" fontId="2" fillId="0" borderId="0" xfId="0" applyNumberFormat="1" applyFont="1" applyAlignment="1">
      <alignment horizontal="left" vertical="center" indent="1"/>
    </xf>
    <xf numFmtId="20" fontId="2" fillId="0" borderId="0" xfId="0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 2" xfId="1" xr:uid="{00000000-0005-0000-0000-000001000000}"/>
    <cellStyle name="Standaard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166" formatCode="hh:mm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166" formatCode="hh:mm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Calibri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scheme val="major"/>
      </font>
      <alignment horizontal="center" vertical="center" textRotation="0" wrapText="1" indent="0" justifyLastLine="0" shrinkToFit="0" readingOrder="0"/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166" formatCode="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166" formatCode="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165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Calibri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Calibri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TableStyleLight4 3" pivot="0" count="7" xr9:uid="{00000000-0011-0000-FFFF-FFFF00000000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Volunteer Assignments" pivot="0" count="7" xr9:uid="{00000000-0011-0000-FFFF-FFFF01000000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" name="TextBox 7" descr="Textbox: Volunteer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38325" y="114300"/>
          <a:ext cx="3933825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 b="1">
              <a:solidFill>
                <a:schemeClr val="bg1"/>
              </a:solidFill>
              <a:latin typeface="+mj-lt"/>
            </a:rPr>
            <a:t>VRIJWILLIGERS</a:t>
          </a:r>
        </a:p>
      </xdr:txBody>
    </xdr:sp>
    <xdr:clientData/>
  </xdr:twoCellAnchor>
  <xdr:twoCellAnchor editAs="oneCell">
    <xdr:from>
      <xdr:col>1</xdr:col>
      <xdr:colOff>0</xdr:colOff>
      <xdr:row>1</xdr:row>
      <xdr:rowOff>3808</xdr:rowOff>
    </xdr:from>
    <xdr:to>
      <xdr:col>2</xdr:col>
      <xdr:colOff>487303</xdr:colOff>
      <xdr:row>2</xdr:row>
      <xdr:rowOff>0</xdr:rowOff>
    </xdr:to>
    <xdr:pic>
      <xdr:nvPicPr>
        <xdr:cNvPr id="2" name="Picture 1" descr="Cartoon icon of volunteer hand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8108"/>
          <a:ext cx="1868428" cy="10058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1</xdr:row>
      <xdr:rowOff>0</xdr:rowOff>
    </xdr:from>
    <xdr:to>
      <xdr:col>4</xdr:col>
      <xdr:colOff>590550</xdr:colOff>
      <xdr:row>2</xdr:row>
      <xdr:rowOff>0</xdr:rowOff>
    </xdr:to>
    <xdr:sp macro="" textlink="">
      <xdr:nvSpPr>
        <xdr:cNvPr id="11" name="TextBox 10" descr="Textbox: Job Descriptions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838325" y="114300"/>
          <a:ext cx="514350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 b="1">
              <a:solidFill>
                <a:schemeClr val="bg1"/>
              </a:solidFill>
              <a:latin typeface="+mj-lt"/>
            </a:rPr>
            <a:t>VRIJWILLIGER TAKENPAKKET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1868428</xdr:colOff>
      <xdr:row>1</xdr:row>
      <xdr:rowOff>1005842</xdr:rowOff>
    </xdr:to>
    <xdr:pic>
      <xdr:nvPicPr>
        <xdr:cNvPr id="17" name="Picture 16" descr="Cartoon icon of a job checklist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4300"/>
          <a:ext cx="1868428" cy="10058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0" name="TextBox 9" descr="Textbox: Volunteer Schedul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838325" y="114300"/>
          <a:ext cx="491490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 b="1">
              <a:solidFill>
                <a:schemeClr val="bg1"/>
              </a:solidFill>
              <a:latin typeface="+mj-lt"/>
            </a:rPr>
            <a:t>VRIJWILLIGER TIJDSLIJN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487303</xdr:colOff>
      <xdr:row>1</xdr:row>
      <xdr:rowOff>1005842</xdr:rowOff>
    </xdr:to>
    <xdr:pic>
      <xdr:nvPicPr>
        <xdr:cNvPr id="14" name="Picture 13" descr="Cartoon icon of a clock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4300"/>
          <a:ext cx="1868428" cy="10058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0</xdr:rowOff>
    </xdr:from>
    <xdr:to>
      <xdr:col>4</xdr:col>
      <xdr:colOff>1219200</xdr:colOff>
      <xdr:row>2</xdr:row>
      <xdr:rowOff>0</xdr:rowOff>
    </xdr:to>
    <xdr:sp macro="" textlink="">
      <xdr:nvSpPr>
        <xdr:cNvPr id="7" name="TextBox 6" descr="Textbox: Sign Up Sheet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838325" y="114300"/>
          <a:ext cx="430530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 b="1">
              <a:solidFill>
                <a:schemeClr val="bg1"/>
              </a:solidFill>
              <a:latin typeface="+mj-lt"/>
            </a:rPr>
            <a:t>INSCHRIJF FORMULIER</a:t>
          </a:r>
        </a:p>
      </xdr:txBody>
    </xdr:sp>
    <xdr:clientData/>
  </xdr:twoCellAnchor>
  <xdr:twoCellAnchor editAs="oneCell">
    <xdr:from>
      <xdr:col>1</xdr:col>
      <xdr:colOff>0</xdr:colOff>
      <xdr:row>1</xdr:row>
      <xdr:rowOff>3808</xdr:rowOff>
    </xdr:from>
    <xdr:to>
      <xdr:col>2</xdr:col>
      <xdr:colOff>487303</xdr:colOff>
      <xdr:row>2</xdr:row>
      <xdr:rowOff>0</xdr:rowOff>
    </xdr:to>
    <xdr:pic>
      <xdr:nvPicPr>
        <xdr:cNvPr id="12" name="Picture 11" descr="Cartoon icon of a pen and a paper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8108"/>
          <a:ext cx="1868428" cy="10058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Volunteers" displayName="TBL_Volunteers" ref="B4:G32" totalsRowShown="0" headerRowDxfId="32" dataDxfId="31">
  <autoFilter ref="B4:G32" xr:uid="{00000000-0009-0000-0100-000001000000}"/>
  <sortState xmlns:xlrd2="http://schemas.microsoft.com/office/spreadsheetml/2017/richdata2" ref="B5:G32">
    <sortCondition ref="B5:B32"/>
  </sortState>
  <tableColumns count="6">
    <tableColumn id="1" xr3:uid="{00000000-0010-0000-0000-000001000000}" name="Naam" dataDxfId="30"/>
    <tableColumn id="2" xr3:uid="{00000000-0010-0000-0000-000002000000}" name="Email" dataDxfId="29"/>
    <tableColumn id="3" xr3:uid="{00000000-0010-0000-0000-000003000000}" name="GSM" dataDxfId="28"/>
    <tableColumn id="6" xr3:uid="{00000000-0010-0000-0000-000006000000}" name="Uit te voeren taken" dataDxfId="27"/>
    <tableColumn id="7" xr3:uid="{00000000-0010-0000-0000-000007000000}" name="Dagen/tijden beschikbaar" dataDxfId="26"/>
    <tableColumn id="8" xr3:uid="{00000000-0010-0000-0000-000008000000}" name="Notities" dataDxfId="25"/>
  </tableColumns>
  <tableStyleInfo name="Volunteer Assignments" showFirstColumn="0" showLastColumn="0" showRowStripes="1" showColumnStripes="0"/>
  <extLst>
    <ext xmlns:x14="http://schemas.microsoft.com/office/spreadsheetml/2009/9/main" uri="{504A1905-F514-4f6f-8877-14C23A59335A}">
      <x14:table altTextSummary="Table containing data for volunteer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JobDescription" displayName="TBL_JobDescription" ref="B4:E19" totalsRowShown="0" headerRowDxfId="24" dataDxfId="23">
  <autoFilter ref="B4:E19" xr:uid="{00000000-0009-0000-0100-000002000000}"/>
  <sortState xmlns:xlrd2="http://schemas.microsoft.com/office/spreadsheetml/2017/richdata2" ref="B5:E19">
    <sortCondition ref="B5:B19"/>
  </sortState>
  <tableColumns count="4">
    <tableColumn id="1" xr3:uid="{00000000-0010-0000-0100-000001000000}" name="Assignment" dataDxfId="22"/>
    <tableColumn id="9" xr3:uid="{00000000-0010-0000-0100-000009000000}" name="Estimated Hours" dataDxfId="21"/>
    <tableColumn id="10" xr3:uid="{00000000-0010-0000-0100-00000A000000}" name="Job Description" dataDxfId="20"/>
    <tableColumn id="2" xr3:uid="{00000000-0010-0000-0100-000002000000}" name="Notes" dataDxfId="19"/>
  </tableColumns>
  <tableStyleInfo name="Volunteer Assignments" showFirstColumn="0" showLastColumn="0" showRowStripes="1" showColumnStripes="0"/>
  <extLst>
    <ext xmlns:x14="http://schemas.microsoft.com/office/spreadsheetml/2009/9/main" uri="{504A1905-F514-4f6f-8877-14C23A59335A}">
      <x14:table altTextSummary="Table containing job description for each assignmen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VolunteerSchedule" displayName="TBL_VolunteerSchedule" ref="B4:H26" totalsRowShown="0" headerRowDxfId="18" dataDxfId="17">
  <autoFilter ref="B4:H26" xr:uid="{00000000-0009-0000-0100-000003000000}"/>
  <tableColumns count="7">
    <tableColumn id="1" xr3:uid="{00000000-0010-0000-0200-000001000000}" name="Vrijwilliger" dataDxfId="16"/>
    <tableColumn id="2" xr3:uid="{00000000-0010-0000-0200-000002000000}" name="Taken" dataDxfId="15"/>
    <tableColumn id="3" xr3:uid="{00000000-0010-0000-0200-000003000000}" name="Datum" dataDxfId="14"/>
    <tableColumn id="5" xr3:uid="{00000000-0010-0000-0200-000005000000}" name="Start Tijd" dataDxfId="13"/>
    <tableColumn id="4" xr3:uid="{00000000-0010-0000-0200-000004000000}" name="Einde Tijd" dataDxfId="12"/>
    <tableColumn id="7" xr3:uid="{00000000-0010-0000-0200-000007000000}" name="Uren" dataDxfId="11">
      <calculatedColumnFormula>IF(OR(TBL_VolunteerSchedule[[#This Row],[Start Tijd]]="",TBL_VolunteerSchedule[[#This Row],[Einde Tijd]]=""),"",ROUND((TBL_VolunteerSchedule[[#This Row],[Einde Tijd]]-TBL_VolunteerSchedule[[#This Row],[Start Tijd]])*24,1))</calculatedColumnFormula>
    </tableColumn>
    <tableColumn id="6" xr3:uid="{00000000-0010-0000-0200-000006000000}" name="Notities" dataDxfId="10"/>
  </tableColumns>
  <tableStyleInfo name="Volunteer Assignments" showFirstColumn="0" showLastColumn="0" showRowStripes="1" showColumnStripes="0"/>
  <extLst>
    <ext xmlns:x14="http://schemas.microsoft.com/office/spreadsheetml/2009/9/main" uri="{504A1905-F514-4f6f-8877-14C23A59335A}">
      <x14:table altTextSummary="Table containing the volunteer schedu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_SignUpSheet" displayName="TBL_SignUpSheet" ref="B4:H23" totalsRowShown="0" headerRowDxfId="8" dataDxfId="7">
  <tableColumns count="7">
    <tableColumn id="1" xr3:uid="{00000000-0010-0000-0300-000001000000}" name="Naam" dataDxfId="6">
      <calculatedColumnFormula>TBL_VolunteerSchedule[[#This Row],[Vrijwilliger]]</calculatedColumnFormula>
    </tableColumn>
    <tableColumn id="2" xr3:uid="{00000000-0010-0000-0300-000002000000}" name="Email" dataDxfId="5">
      <calculatedColumnFormula>IFERROR(VLOOKUP(B5,Bestuursleden!B:G,2,FALSE),0)</calculatedColumnFormula>
    </tableColumn>
    <tableColumn id="3" xr3:uid="{00000000-0010-0000-0300-000003000000}" name="GSM" dataDxfId="4">
      <calculatedColumnFormula>IFERROR(VLOOKUP(B5,Bestuursleden!B:G,3,FALSE),0)</calculatedColumnFormula>
    </tableColumn>
    <tableColumn id="6" xr3:uid="{00000000-0010-0000-0300-000006000000}" name="Welke uit te voeren taken" dataDxfId="3">
      <calculatedColumnFormula>IFERROR(VLOOKUP(TBL_SignUpSheet[[#This Row],[Naam]],'VUL AAN'!B:G,2,FALSE),0)</calculatedColumnFormula>
    </tableColumn>
    <tableColumn id="7" xr3:uid="{00000000-0010-0000-0300-000007000000}" name="Start Tijd" dataDxfId="2">
      <calculatedColumnFormula>IFERROR(VLOOKUP(TBL_SignUpSheet[[#This Row],[Naam]],'VUL AAN'!B:G,4,FALSE),0)</calculatedColumnFormula>
    </tableColumn>
    <tableColumn id="4" xr3:uid="{6B109E7B-37AE-47D1-BF91-D31547F3DD8A}" name="Einde Tijd" dataDxfId="1">
      <calculatedColumnFormula>IFERROR(VLOOKUP(TBL_SignUpSheet[[#This Row],[Naam]],'VUL AAN'!B:G,5,FALSE),0)</calculatedColumnFormula>
    </tableColumn>
    <tableColumn id="8" xr3:uid="{00000000-0010-0000-0300-000008000000}" name="Uren" dataDxfId="0">
      <calculatedColumnFormula>IFERROR(VLOOKUP(TBL_SignUpSheet[[#This Row],[Naam]],'VUL AAN'!B:G,6,FALSE),0)</calculatedColumnFormula>
    </tableColumn>
  </tableColumns>
  <tableStyleInfo name="TableStyleLight4 3" showFirstColumn="0" showLastColumn="0" showRowStripes="0" showColumnStripes="0"/>
  <extLst>
    <ext xmlns:x14="http://schemas.microsoft.com/office/spreadsheetml/2009/9/main" uri="{504A1905-F514-4f6f-8877-14C23A59335A}">
      <x14:table altTextSummary="Table designed for printing as a sign up sheet"/>
    </ext>
  </extLst>
</table>
</file>

<file path=xl/theme/theme1.xml><?xml version="1.0" encoding="utf-8"?>
<a:theme xmlns:a="http://schemas.openxmlformats.org/drawingml/2006/main" name="Office Theme">
  <a:themeElements>
    <a:clrScheme name="Custom 8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731F1C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orges.de.wilder@telenet.be" TargetMode="External"/><Relationship Id="rId13" Type="http://schemas.openxmlformats.org/officeDocument/2006/relationships/hyperlink" Target="mailto:johan.debulpaep@gmail.com" TargetMode="External"/><Relationship Id="rId18" Type="http://schemas.openxmlformats.org/officeDocument/2006/relationships/hyperlink" Target="mailto:ruram@pandora.be" TargetMode="External"/><Relationship Id="rId3" Type="http://schemas.openxmlformats.org/officeDocument/2006/relationships/hyperlink" Target="mailto:alain.gyseling@hotmail.com" TargetMode="External"/><Relationship Id="rId21" Type="http://schemas.openxmlformats.org/officeDocument/2006/relationships/hyperlink" Target="mailto:dejefvan66@outlook.com" TargetMode="External"/><Relationship Id="rId7" Type="http://schemas.openxmlformats.org/officeDocument/2006/relationships/hyperlink" Target="mailto:atiendb@gmail.com" TargetMode="External"/><Relationship Id="rId12" Type="http://schemas.openxmlformats.org/officeDocument/2006/relationships/hyperlink" Target="mailto:jan.wybouw@telenet.be" TargetMode="External"/><Relationship Id="rId17" Type="http://schemas.openxmlformats.org/officeDocument/2006/relationships/hyperlink" Target="mailto:roland.plum@telenet.be" TargetMode="External"/><Relationship Id="rId2" Type="http://schemas.openxmlformats.org/officeDocument/2006/relationships/hyperlink" Target="mailto:geevels.dehertogh@hotmail.com" TargetMode="External"/><Relationship Id="rId16" Type="http://schemas.openxmlformats.org/officeDocument/2006/relationships/hyperlink" Target="mailto:roger.geraerts@outlook.be" TargetMode="External"/><Relationship Id="rId20" Type="http://schemas.openxmlformats.org/officeDocument/2006/relationships/hyperlink" Target="mailto:walter.rottie@unilever.com" TargetMode="External"/><Relationship Id="rId1" Type="http://schemas.openxmlformats.org/officeDocument/2006/relationships/hyperlink" Target="mailto:rudi.claes2@telenet.be" TargetMode="External"/><Relationship Id="rId6" Type="http://schemas.openxmlformats.org/officeDocument/2006/relationships/hyperlink" Target="mailto:david.stoops@skynet.be" TargetMode="External"/><Relationship Id="rId11" Type="http://schemas.openxmlformats.org/officeDocument/2006/relationships/hyperlink" Target="mailto:jacques.rombouts@skynet.be" TargetMode="External"/><Relationship Id="rId24" Type="http://schemas.openxmlformats.org/officeDocument/2006/relationships/table" Target="../tables/table1.xml"/><Relationship Id="rId5" Type="http://schemas.openxmlformats.org/officeDocument/2006/relationships/hyperlink" Target="mailto:corvee@outlook.be" TargetMode="External"/><Relationship Id="rId15" Type="http://schemas.openxmlformats.org/officeDocument/2006/relationships/hyperlink" Target="mailto:rik.germaine@telenet.be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hilde.cornand@telenet.be" TargetMode="External"/><Relationship Id="rId19" Type="http://schemas.openxmlformats.org/officeDocument/2006/relationships/hyperlink" Target="mailto:silke.vansantvoort@outlook.com" TargetMode="External"/><Relationship Id="rId4" Type="http://schemas.openxmlformats.org/officeDocument/2006/relationships/hyperlink" Target="mailto:bertdeturck@telenet.be" TargetMode="External"/><Relationship Id="rId9" Type="http://schemas.openxmlformats.org/officeDocument/2006/relationships/hyperlink" Target="mailto:heidi.dekempeneer2@gmail.com" TargetMode="External"/><Relationship Id="rId14" Type="http://schemas.openxmlformats.org/officeDocument/2006/relationships/hyperlink" Target="mailto:patrick.vansantvoort@skynet.be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2"/>
  <sheetViews>
    <sheetView showGridLines="0" topLeftCell="A9" zoomScaleNormal="100" workbookViewId="0">
      <selection activeCell="Q18" sqref="Q18"/>
    </sheetView>
  </sheetViews>
  <sheetFormatPr defaultColWidth="9.140625" defaultRowHeight="21" customHeight="1"/>
  <cols>
    <col min="1" max="1" width="1.7109375" style="1" customWidth="1"/>
    <col min="2" max="2" width="20.7109375" style="2" customWidth="1"/>
    <col min="3" max="3" width="32.7109375" style="2" bestFit="1" customWidth="1"/>
    <col min="4" max="4" width="20.7109375" style="2" customWidth="1"/>
    <col min="5" max="7" width="30.7109375" style="2" hidden="1" customWidth="1"/>
    <col min="8" max="8" width="1.7109375" style="1" customWidth="1"/>
    <col min="9" max="16384" width="9.140625" style="1"/>
  </cols>
  <sheetData>
    <row r="1" spans="2:8" ht="9" customHeight="1">
      <c r="H1" s="1" t="s">
        <v>3</v>
      </c>
    </row>
    <row r="2" spans="2:8" ht="79.5" customHeight="1">
      <c r="B2" s="14"/>
      <c r="C2" s="14"/>
      <c r="D2" s="14"/>
      <c r="E2" s="14"/>
      <c r="F2" s="14"/>
      <c r="G2" s="14"/>
    </row>
    <row r="4" spans="2:8" s="3" customFormat="1" ht="53.25" customHeight="1">
      <c r="B4" s="7" t="s">
        <v>6</v>
      </c>
      <c r="C4" s="7" t="s">
        <v>0</v>
      </c>
      <c r="D4" s="7" t="s">
        <v>7</v>
      </c>
      <c r="E4" s="7" t="s">
        <v>31</v>
      </c>
      <c r="F4" s="7" t="s">
        <v>32</v>
      </c>
      <c r="G4" s="7" t="s">
        <v>33</v>
      </c>
    </row>
    <row r="5" spans="2:8" ht="21" customHeight="1">
      <c r="B5" s="2" t="s">
        <v>26</v>
      </c>
      <c r="C5" s="22" t="s">
        <v>30</v>
      </c>
      <c r="D5" s="18"/>
      <c r="E5" s="18"/>
      <c r="F5" s="18"/>
      <c r="G5" s="18"/>
    </row>
    <row r="6" spans="2:8" ht="21" customHeight="1">
      <c r="B6" s="2" t="s">
        <v>17</v>
      </c>
      <c r="C6" s="22" t="s">
        <v>51</v>
      </c>
      <c r="D6" s="18"/>
      <c r="E6" s="18"/>
      <c r="F6" s="18"/>
      <c r="G6" s="18"/>
    </row>
    <row r="7" spans="2:8" ht="21" customHeight="1">
      <c r="B7" s="2" t="s">
        <v>11</v>
      </c>
      <c r="C7" s="22" t="s">
        <v>43</v>
      </c>
    </row>
    <row r="8" spans="2:8" ht="21" customHeight="1">
      <c r="B8" s="2" t="s">
        <v>12</v>
      </c>
      <c r="C8" s="22" t="s">
        <v>46</v>
      </c>
      <c r="D8" s="18"/>
      <c r="E8" s="18"/>
      <c r="F8" s="18"/>
      <c r="G8" s="18"/>
    </row>
    <row r="9" spans="2:8" ht="21" customHeight="1">
      <c r="B9" s="2" t="s">
        <v>15</v>
      </c>
      <c r="C9" s="22" t="s">
        <v>40</v>
      </c>
      <c r="D9" s="1" t="s">
        <v>65</v>
      </c>
      <c r="E9" s="18"/>
      <c r="F9" s="18"/>
      <c r="G9" s="18"/>
    </row>
    <row r="10" spans="2:8" ht="21" customHeight="1">
      <c r="B10" s="2" t="s">
        <v>13</v>
      </c>
      <c r="C10" s="22" t="s">
        <v>47</v>
      </c>
      <c r="D10" s="18"/>
      <c r="E10" s="18"/>
      <c r="F10" s="18"/>
      <c r="G10" s="18"/>
    </row>
    <row r="11" spans="2:8" ht="21" customHeight="1">
      <c r="B11" s="2" t="s">
        <v>20</v>
      </c>
      <c r="C11" s="22" t="s">
        <v>53</v>
      </c>
      <c r="D11" s="18"/>
      <c r="E11" s="18"/>
      <c r="F11" s="18"/>
      <c r="G11" s="18"/>
    </row>
    <row r="12" spans="2:8" ht="21" customHeight="1">
      <c r="B12" s="2" t="s">
        <v>68</v>
      </c>
      <c r="C12" s="24"/>
    </row>
    <row r="13" spans="2:8" ht="21" customHeight="1">
      <c r="B13" s="2" t="s">
        <v>14</v>
      </c>
      <c r="C13" s="22" t="s">
        <v>50</v>
      </c>
      <c r="D13" s="18"/>
      <c r="E13" s="18"/>
      <c r="F13" s="18"/>
      <c r="G13" s="18"/>
    </row>
    <row r="14" spans="2:8" ht="21" customHeight="1">
      <c r="B14" s="2" t="s">
        <v>10</v>
      </c>
      <c r="C14" s="22" t="s">
        <v>42</v>
      </c>
    </row>
    <row r="15" spans="2:8" ht="21" customHeight="1">
      <c r="B15" s="2" t="s">
        <v>24</v>
      </c>
      <c r="C15" s="22" t="s">
        <v>55</v>
      </c>
      <c r="D15" s="18"/>
      <c r="E15" s="18"/>
      <c r="F15" s="18"/>
      <c r="G15" s="18"/>
    </row>
    <row r="16" spans="2:8" ht="21" customHeight="1">
      <c r="B16" s="2" t="s">
        <v>9</v>
      </c>
      <c r="C16" s="22" t="s">
        <v>41</v>
      </c>
    </row>
    <row r="17" spans="2:7" ht="21" customHeight="1">
      <c r="B17" s="2" t="s">
        <v>69</v>
      </c>
      <c r="C17" s="24"/>
    </row>
    <row r="18" spans="2:7" ht="21" customHeight="1">
      <c r="B18" s="2" t="s">
        <v>25</v>
      </c>
      <c r="C18" s="22" t="s">
        <v>48</v>
      </c>
      <c r="D18" s="18"/>
      <c r="E18" s="18"/>
      <c r="F18" s="18"/>
      <c r="G18" s="18"/>
    </row>
    <row r="19" spans="2:7" ht="21" customHeight="1">
      <c r="B19" s="2" t="s">
        <v>27</v>
      </c>
      <c r="C19" s="22" t="s">
        <v>56</v>
      </c>
      <c r="D19" s="18"/>
      <c r="E19" s="18"/>
      <c r="F19" s="18"/>
      <c r="G19" s="18"/>
    </row>
    <row r="20" spans="2:7" ht="21" customHeight="1">
      <c r="B20" s="2" t="s">
        <v>18</v>
      </c>
      <c r="C20" s="22" t="s">
        <v>52</v>
      </c>
      <c r="D20" s="18"/>
      <c r="E20" s="18"/>
      <c r="F20" s="18"/>
      <c r="G20" s="18"/>
    </row>
    <row r="21" spans="2:7" ht="21" customHeight="1">
      <c r="B21" s="2" t="s">
        <v>23</v>
      </c>
      <c r="C21" s="22" t="s">
        <v>54</v>
      </c>
      <c r="D21" s="18"/>
      <c r="E21" s="18"/>
      <c r="F21" s="18"/>
      <c r="G21" s="18"/>
    </row>
    <row r="22" spans="2:7" ht="21" customHeight="1">
      <c r="B22" s="2" t="s">
        <v>28</v>
      </c>
      <c r="C22" s="22" t="s">
        <v>58</v>
      </c>
      <c r="D22" s="18"/>
      <c r="E22" s="18"/>
      <c r="F22" s="18"/>
      <c r="G22" s="18"/>
    </row>
    <row r="23" spans="2:7" ht="21" customHeight="1">
      <c r="B23" s="2" t="s">
        <v>16</v>
      </c>
      <c r="C23" s="22" t="s">
        <v>44</v>
      </c>
      <c r="D23" s="18"/>
      <c r="E23" s="18"/>
      <c r="F23" s="18"/>
      <c r="G23" s="18"/>
    </row>
    <row r="24" spans="2:7" ht="21" customHeight="1">
      <c r="B24" s="2" t="s">
        <v>21</v>
      </c>
      <c r="C24" s="22" t="s">
        <v>45</v>
      </c>
      <c r="D24" s="18"/>
      <c r="E24" s="18"/>
      <c r="F24" s="18"/>
      <c r="G24" s="18"/>
    </row>
    <row r="25" spans="2:7" ht="21" customHeight="1">
      <c r="B25" s="2" t="s">
        <v>22</v>
      </c>
      <c r="C25" s="22" t="s">
        <v>57</v>
      </c>
      <c r="D25" s="18"/>
      <c r="E25" s="18"/>
      <c r="F25" s="18"/>
      <c r="G25" s="18"/>
    </row>
    <row r="26" spans="2:7" ht="21" customHeight="1">
      <c r="B26" s="2" t="s">
        <v>29</v>
      </c>
      <c r="C26" s="22" t="s">
        <v>59</v>
      </c>
      <c r="D26" s="18"/>
      <c r="E26" s="18"/>
      <c r="F26" s="18"/>
      <c r="G26" s="18"/>
    </row>
    <row r="27" spans="2:7" ht="21" customHeight="1">
      <c r="B27" s="2" t="s">
        <v>19</v>
      </c>
      <c r="C27" s="22" t="s">
        <v>49</v>
      </c>
      <c r="D27" s="18"/>
      <c r="E27" s="18"/>
      <c r="F27" s="18"/>
      <c r="G27" s="18"/>
    </row>
    <row r="28" spans="2:7" ht="21" customHeight="1">
      <c r="B28" s="18"/>
      <c r="C28" s="18"/>
      <c r="D28" s="18"/>
      <c r="E28" s="18"/>
      <c r="F28" s="18"/>
      <c r="G28" s="18"/>
    </row>
    <row r="29" spans="2:7" ht="21" customHeight="1">
      <c r="B29" s="18"/>
      <c r="C29" s="18"/>
      <c r="D29" s="18"/>
      <c r="E29" s="18"/>
      <c r="F29" s="18"/>
      <c r="G29" s="18"/>
    </row>
    <row r="30" spans="2:7" ht="21" customHeight="1">
      <c r="B30" s="18"/>
      <c r="C30" s="18"/>
      <c r="D30" s="18"/>
      <c r="E30" s="18"/>
      <c r="F30" s="18"/>
      <c r="G30" s="18"/>
    </row>
    <row r="31" spans="2:7" ht="21" customHeight="1">
      <c r="B31" s="18"/>
      <c r="C31" s="18"/>
      <c r="D31" s="18"/>
      <c r="E31" s="18"/>
      <c r="F31" s="18"/>
      <c r="G31" s="18"/>
    </row>
    <row r="32" spans="2:7" ht="21" customHeight="1">
      <c r="B32" s="18"/>
      <c r="C32" s="18"/>
      <c r="D32" s="18"/>
      <c r="E32" s="18"/>
      <c r="F32" s="18"/>
      <c r="G32" s="18"/>
    </row>
  </sheetData>
  <dataValidations count="7">
    <dataValidation allowBlank="1" showInputMessage="1" showErrorMessage="1" promptTitle="Volunteer Assignments" prompt="_x000a_Use this template to manage volunteers' assignment and schedule._x000a__x000a_Enter volunteer information in the table below." sqref="A1" xr:uid="{00000000-0002-0000-0000-000001000000}"/>
    <dataValidation allowBlank="1" showInputMessage="1" showErrorMessage="1" prompt="Enter volunteer name in this column" sqref="B4" xr:uid="{00000000-0002-0000-0000-000002000000}"/>
    <dataValidation allowBlank="1" showInputMessage="1" showErrorMessage="1" prompt="Enter email address in this column" sqref="C4" xr:uid="{00000000-0002-0000-0000-000003000000}"/>
    <dataValidation allowBlank="1" showInputMessage="1" showErrorMessage="1" prompt="Enter mobile phone number name in this column" sqref="D4" xr:uid="{00000000-0002-0000-0000-000004000000}"/>
    <dataValidation allowBlank="1" showInputMessage="1" showErrorMessage="1" prompt="Enter volunteer's area of expertise and interests in this column" sqref="E4" xr:uid="{00000000-0002-0000-0000-000007000000}"/>
    <dataValidation allowBlank="1" showInputMessage="1" showErrorMessage="1" prompt="Enter availability (days and time) in this column" sqref="F4" xr:uid="{00000000-0002-0000-0000-000008000000}"/>
    <dataValidation allowBlank="1" showInputMessage="1" showErrorMessage="1" prompt="Enter notes in this column" sqref="G4" xr:uid="{00000000-0002-0000-0000-000009000000}"/>
  </dataValidations>
  <hyperlinks>
    <hyperlink ref="C5" r:id="rId1" xr:uid="{C83733B0-B978-46C1-9AE1-3F06E4A4196F}"/>
    <hyperlink ref="C9" r:id="rId2" xr:uid="{D71312B3-40B5-4081-88EB-B23C51A10CB8}"/>
    <hyperlink ref="C16" r:id="rId3" xr:uid="{50432990-8142-4AF6-92C6-902B09ED3912}"/>
    <hyperlink ref="C14" r:id="rId4" xr:uid="{AC5F2EE1-2937-4A42-97C3-13D61AFA1878}"/>
    <hyperlink ref="C7" r:id="rId5" xr:uid="{5FFA1BC9-9096-49D0-8E2C-686ED83C0684}"/>
    <hyperlink ref="C23" r:id="rId6" xr:uid="{0A2453F3-68CE-4F47-A409-03086F98A5E4}"/>
    <hyperlink ref="C8" r:id="rId7" xr:uid="{F05C0BBE-14AD-4711-BCC5-982A44E55107}"/>
    <hyperlink ref="C10" r:id="rId8" xr:uid="{2156CEFD-C3EC-44AF-A9FA-120CBD99214A}"/>
    <hyperlink ref="C13" r:id="rId9" xr:uid="{9A9BEFFC-D629-4303-8FC6-765F2617F37C}"/>
    <hyperlink ref="C6" r:id="rId10" xr:uid="{FE7A1030-F4FF-4D3D-B429-34F63CD22B55}"/>
    <hyperlink ref="C20" r:id="rId11" xr:uid="{18A08782-03D9-4931-ADF7-177D5981F301}"/>
    <hyperlink ref="C27" r:id="rId12" xr:uid="{12B1D0FC-0ABA-43AC-9255-3E5FB0A2245E}"/>
    <hyperlink ref="C11" r:id="rId13" xr:uid="{F7B3473E-52CC-416A-8223-E9A5B9E7F4A9}"/>
    <hyperlink ref="C24" r:id="rId14" xr:uid="{0FBC2198-573B-4892-86CB-D8F84055E5A3}"/>
    <hyperlink ref="C21" r:id="rId15" xr:uid="{A382A440-B2F5-4C4B-8921-BF7AD4D36A85}"/>
    <hyperlink ref="C15" r:id="rId16" xr:uid="{35879452-400C-496D-B9D2-27AD0CD915D1}"/>
    <hyperlink ref="C18" r:id="rId17" xr:uid="{6EA09685-68F7-4F50-A3A7-E57539A952E1}"/>
    <hyperlink ref="C19" r:id="rId18" xr:uid="{532AFE2B-513A-4232-95BD-4D0A551E9CDE}"/>
    <hyperlink ref="C25" r:id="rId19" xr:uid="{03C3E643-F1C1-48A8-8850-87711B19FC8B}"/>
    <hyperlink ref="C22" r:id="rId20" xr:uid="{81652EE0-8AE3-4D0D-B808-4D7ED6C44779}"/>
    <hyperlink ref="C26" r:id="rId21" xr:uid="{BBF439D0-8CA2-485C-AB41-17DBD00B5DAE}"/>
  </hyperlinks>
  <printOptions horizontalCentered="1"/>
  <pageMargins left="0.25" right="0.25" top="0.75" bottom="0.75" header="0.3" footer="0.3"/>
  <pageSetup scale="63" fitToHeight="0" orientation="landscape" r:id="rId22"/>
  <drawing r:id="rId23"/>
  <tableParts count="1">
    <tablePart r:id="rId2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9"/>
  <sheetViews>
    <sheetView showGridLines="0" workbookViewId="0">
      <selection activeCell="C8" sqref="C8"/>
    </sheetView>
  </sheetViews>
  <sheetFormatPr defaultColWidth="9.140625" defaultRowHeight="21" customHeight="1"/>
  <cols>
    <col min="1" max="1" width="1.7109375" style="1" customWidth="1"/>
    <col min="2" max="2" width="40.7109375" style="2" customWidth="1"/>
    <col min="3" max="3" width="12.7109375" style="5" customWidth="1"/>
    <col min="4" max="5" width="40.7109375" style="2" customWidth="1"/>
    <col min="6" max="6" width="1.7109375" style="1" customWidth="1"/>
    <col min="7" max="16384" width="9.140625" style="1"/>
  </cols>
  <sheetData>
    <row r="1" spans="2:9" ht="9" customHeight="1">
      <c r="E1" s="1"/>
      <c r="F1" s="2" t="s">
        <v>3</v>
      </c>
      <c r="G1" s="2"/>
      <c r="H1" s="2"/>
      <c r="I1" s="2"/>
    </row>
    <row r="2" spans="2:9" ht="79.5" customHeight="1">
      <c r="B2" s="14"/>
      <c r="C2" s="15"/>
      <c r="D2" s="14"/>
      <c r="E2" s="16"/>
      <c r="F2" s="2"/>
      <c r="G2" s="2"/>
      <c r="H2" s="2"/>
      <c r="I2" s="2"/>
    </row>
    <row r="3" spans="2:9" ht="21" customHeight="1">
      <c r="E3" s="1"/>
      <c r="F3" s="2"/>
      <c r="G3" s="2"/>
      <c r="H3" s="2"/>
      <c r="I3" s="2"/>
    </row>
    <row r="4" spans="2:9" s="3" customFormat="1" ht="53.25" customHeight="1">
      <c r="B4" s="7" t="s">
        <v>2</v>
      </c>
      <c r="C4" s="8" t="s">
        <v>5</v>
      </c>
      <c r="D4" s="7" t="s">
        <v>4</v>
      </c>
      <c r="E4" s="7" t="s">
        <v>1</v>
      </c>
    </row>
    <row r="5" spans="2:9" ht="21" customHeight="1">
      <c r="B5" s="2" t="s">
        <v>62</v>
      </c>
    </row>
    <row r="6" spans="2:9" ht="21" customHeight="1">
      <c r="B6" s="2" t="s">
        <v>64</v>
      </c>
      <c r="C6" s="21"/>
      <c r="D6" s="18"/>
      <c r="E6" s="18"/>
    </row>
    <row r="7" spans="2:9" ht="21" customHeight="1">
      <c r="B7" s="2" t="s">
        <v>70</v>
      </c>
      <c r="C7" s="21"/>
      <c r="D7" s="18"/>
      <c r="E7" s="18"/>
    </row>
    <row r="8" spans="2:9" ht="21" customHeight="1">
      <c r="B8" s="2" t="s">
        <v>60</v>
      </c>
    </row>
    <row r="9" spans="2:9" ht="21" customHeight="1">
      <c r="B9" s="2" t="s">
        <v>71</v>
      </c>
      <c r="C9" s="21"/>
      <c r="D9" s="1"/>
      <c r="E9" s="1"/>
    </row>
    <row r="10" spans="2:9" ht="21" customHeight="1">
      <c r="B10" s="2" t="s">
        <v>63</v>
      </c>
      <c r="C10" s="21"/>
      <c r="D10" s="18"/>
      <c r="E10" s="18"/>
    </row>
    <row r="11" spans="2:9" ht="21" customHeight="1">
      <c r="B11" s="2" t="s">
        <v>61</v>
      </c>
    </row>
    <row r="12" spans="2:9" ht="21" customHeight="1">
      <c r="C12" s="21"/>
      <c r="D12" s="18"/>
      <c r="E12" s="18"/>
    </row>
    <row r="13" spans="2:9" ht="21" customHeight="1">
      <c r="B13" s="18"/>
      <c r="C13" s="21"/>
      <c r="D13" s="18"/>
      <c r="E13" s="18"/>
    </row>
    <row r="14" spans="2:9" ht="21" customHeight="1">
      <c r="B14" s="18"/>
      <c r="C14" s="21"/>
      <c r="D14" s="18"/>
      <c r="E14" s="18"/>
    </row>
    <row r="15" spans="2:9" ht="21" customHeight="1">
      <c r="B15" s="18"/>
      <c r="C15" s="21"/>
      <c r="D15" s="18"/>
      <c r="E15" s="18"/>
    </row>
    <row r="16" spans="2:9" ht="21" customHeight="1">
      <c r="B16" s="18"/>
      <c r="C16" s="21"/>
      <c r="D16" s="18"/>
      <c r="E16" s="18"/>
    </row>
    <row r="17" spans="2:5" ht="21" customHeight="1">
      <c r="B17" s="18"/>
      <c r="C17" s="21"/>
      <c r="D17" s="18"/>
      <c r="E17" s="18"/>
    </row>
    <row r="18" spans="2:5" ht="21" customHeight="1">
      <c r="B18" s="18"/>
      <c r="C18" s="21"/>
      <c r="D18" s="18"/>
      <c r="E18" s="18"/>
    </row>
    <row r="19" spans="2:5" ht="21" customHeight="1">
      <c r="B19" s="18"/>
      <c r="C19" s="21"/>
      <c r="D19" s="18"/>
      <c r="E19" s="18"/>
    </row>
  </sheetData>
  <dataValidations count="5">
    <dataValidation allowBlank="1" showInputMessage="1" showErrorMessage="1" prompt="Enter the assignment details in the table below" sqref="A1" xr:uid="{00000000-0002-0000-0100-000000000000}"/>
    <dataValidation allowBlank="1" showInputMessage="1" showErrorMessage="1" prompt="Enter assignment name in this column" sqref="B4" xr:uid="{00000000-0002-0000-0100-000001000000}"/>
    <dataValidation allowBlank="1" showInputMessage="1" showErrorMessage="1" prompt="Enter estimated hours in this column" sqref="C4" xr:uid="{00000000-0002-0000-0100-000002000000}"/>
    <dataValidation allowBlank="1" showInputMessage="1" showErrorMessage="1" prompt="Enter job description in this column" sqref="D4" xr:uid="{00000000-0002-0000-0100-000003000000}"/>
    <dataValidation allowBlank="1" showInputMessage="1" showErrorMessage="1" prompt="Enter notes in this column" sqref="E4" xr:uid="{00000000-0002-0000-0100-000004000000}"/>
  </dataValidations>
  <printOptions horizontalCentered="1"/>
  <pageMargins left="0.25" right="0.25" top="0.75" bottom="0.75" header="0.3" footer="0.3"/>
  <pageSetup scale="90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K26"/>
  <sheetViews>
    <sheetView showGridLines="0" tabSelected="1" workbookViewId="0">
      <selection activeCell="H16" sqref="H16"/>
    </sheetView>
  </sheetViews>
  <sheetFormatPr defaultColWidth="9.140625" defaultRowHeight="21" customHeight="1"/>
  <cols>
    <col min="1" max="1" width="1.7109375" style="1" customWidth="1"/>
    <col min="2" max="2" width="20.7109375" style="2" customWidth="1"/>
    <col min="3" max="3" width="40.7109375" style="2" customWidth="1"/>
    <col min="4" max="4" width="12.7109375" style="1" customWidth="1"/>
    <col min="5" max="6" width="12.7109375" style="10" customWidth="1"/>
    <col min="7" max="7" width="12.7109375" style="12" customWidth="1"/>
    <col min="8" max="8" width="40.7109375" style="2" customWidth="1"/>
    <col min="9" max="9" width="1.7109375" style="1" customWidth="1"/>
    <col min="10" max="16384" width="9.140625" style="1"/>
  </cols>
  <sheetData>
    <row r="1" spans="2:11" ht="9" customHeight="1">
      <c r="D1" s="2"/>
      <c r="I1" s="1" t="s">
        <v>3</v>
      </c>
      <c r="J1" s="2"/>
      <c r="K1" s="2"/>
    </row>
    <row r="2" spans="2:11" ht="79.5" customHeight="1">
      <c r="B2" s="14"/>
      <c r="C2" s="14"/>
      <c r="D2" s="14"/>
      <c r="E2" s="17"/>
      <c r="F2" s="17"/>
      <c r="G2" s="29" t="str">
        <f>Lijst!F2</f>
        <v>Activiteit:                 MACHALA CAFE</v>
      </c>
      <c r="H2" s="29"/>
      <c r="I2" s="2"/>
      <c r="J2" s="2"/>
      <c r="K2" s="2"/>
    </row>
    <row r="3" spans="2:11" ht="21" customHeight="1">
      <c r="D3" s="2"/>
      <c r="H3" s="1" t="str">
        <f>Lijst!E2</f>
        <v>Datum: 01/11/2022</v>
      </c>
      <c r="I3" s="2"/>
      <c r="J3" s="2"/>
      <c r="K3" s="2"/>
    </row>
    <row r="4" spans="2:11" s="3" customFormat="1" ht="53.25" customHeight="1">
      <c r="B4" s="7" t="s">
        <v>35</v>
      </c>
      <c r="C4" s="7" t="s">
        <v>34</v>
      </c>
      <c r="D4" s="7" t="s">
        <v>36</v>
      </c>
      <c r="E4" s="11" t="s">
        <v>37</v>
      </c>
      <c r="F4" s="11" t="s">
        <v>38</v>
      </c>
      <c r="G4" s="13" t="s">
        <v>39</v>
      </c>
      <c r="H4" s="7" t="s">
        <v>33</v>
      </c>
    </row>
    <row r="5" spans="2:11" ht="21" customHeight="1">
      <c r="B5" s="2" t="s">
        <v>26</v>
      </c>
      <c r="C5" s="2" t="s">
        <v>60</v>
      </c>
      <c r="D5" s="4">
        <v>44866</v>
      </c>
      <c r="E5" s="27">
        <v>0.58333333333333337</v>
      </c>
      <c r="F5" s="27">
        <v>0.66666666666666663</v>
      </c>
      <c r="G5" s="12">
        <f>IF(OR(TBL_VolunteerSchedule[[#This Row],[Start Tijd]]="",TBL_VolunteerSchedule[[#This Row],[Einde Tijd]]=""),"",ROUND((TBL_VolunteerSchedule[[#This Row],[Einde Tijd]]-TBL_VolunteerSchedule[[#This Row],[Start Tijd]])*24,1))</f>
        <v>2</v>
      </c>
    </row>
    <row r="6" spans="2:11" ht="21" customHeight="1">
      <c r="B6" s="2" t="s">
        <v>14</v>
      </c>
      <c r="C6" s="2" t="s">
        <v>70</v>
      </c>
      <c r="D6" s="4">
        <v>44866</v>
      </c>
      <c r="E6" s="27">
        <v>0.58333333333333337</v>
      </c>
      <c r="F6" s="27">
        <v>0.66666666666666663</v>
      </c>
      <c r="G6" s="12">
        <f>IF(OR(TBL_VolunteerSchedule[[#This Row],[Start Tijd]]="",TBL_VolunteerSchedule[[#This Row],[Einde Tijd]]=""),"",ROUND((TBL_VolunteerSchedule[[#This Row],[Einde Tijd]]-TBL_VolunteerSchedule[[#This Row],[Start Tijd]])*24,1))</f>
        <v>2</v>
      </c>
    </row>
    <row r="7" spans="2:11" ht="21" customHeight="1">
      <c r="B7" s="2" t="s">
        <v>68</v>
      </c>
      <c r="C7" s="2" t="s">
        <v>70</v>
      </c>
      <c r="D7" s="4">
        <v>44866</v>
      </c>
      <c r="E7" s="27">
        <v>0.58333333333333337</v>
      </c>
      <c r="F7" s="27">
        <v>0.75</v>
      </c>
      <c r="G7" s="12">
        <f>IF(OR(TBL_VolunteerSchedule[[#This Row],[Start Tijd]]="",TBL_VolunteerSchedule[[#This Row],[Einde Tijd]]=""),"",ROUND((TBL_VolunteerSchedule[[#This Row],[Einde Tijd]]-TBL_VolunteerSchedule[[#This Row],[Start Tijd]])*24,1))</f>
        <v>4</v>
      </c>
    </row>
    <row r="8" spans="2:11" ht="21" customHeight="1">
      <c r="B8" s="18" t="s">
        <v>69</v>
      </c>
      <c r="C8" s="2" t="s">
        <v>70</v>
      </c>
      <c r="D8" s="4">
        <v>44866</v>
      </c>
      <c r="E8" s="27">
        <v>0.58333333333333337</v>
      </c>
      <c r="F8" s="27">
        <v>0.75</v>
      </c>
      <c r="G8" s="20">
        <f>IF(OR(TBL_VolunteerSchedule[[#This Row],[Start Tijd]]="",TBL_VolunteerSchedule[[#This Row],[Einde Tijd]]=""),"",ROUND((TBL_VolunteerSchedule[[#This Row],[Einde Tijd]]-TBL_VolunteerSchedule[[#This Row],[Start Tijd]])*24,1))</f>
        <v>4</v>
      </c>
      <c r="H8" s="18"/>
    </row>
    <row r="9" spans="2:11" ht="21" customHeight="1">
      <c r="B9" s="18" t="s">
        <v>17</v>
      </c>
      <c r="C9" s="18" t="s">
        <v>70</v>
      </c>
      <c r="D9" s="4">
        <v>44866</v>
      </c>
      <c r="E9" s="27">
        <v>0.58333333333333337</v>
      </c>
      <c r="F9" s="27">
        <v>0.75</v>
      </c>
      <c r="G9" s="20">
        <f>IF(OR(TBL_VolunteerSchedule[[#This Row],[Start Tijd]]="",TBL_VolunteerSchedule[[#This Row],[Einde Tijd]]=""),"",ROUND((TBL_VolunteerSchedule[[#This Row],[Einde Tijd]]-TBL_VolunteerSchedule[[#This Row],[Start Tijd]])*24,1))</f>
        <v>4</v>
      </c>
      <c r="H9" s="18"/>
    </row>
    <row r="10" spans="2:11" ht="21" customHeight="1">
      <c r="B10" s="18" t="s">
        <v>20</v>
      </c>
      <c r="C10" s="2" t="s">
        <v>70</v>
      </c>
      <c r="D10" s="4">
        <v>44866</v>
      </c>
      <c r="E10" s="27">
        <v>0.58333333333333337</v>
      </c>
      <c r="F10" s="27">
        <v>0.75</v>
      </c>
      <c r="G10" s="20">
        <f>IF(OR(TBL_VolunteerSchedule[[#This Row],[Start Tijd]]="",TBL_VolunteerSchedule[[#This Row],[Einde Tijd]]=""),"",ROUND((TBL_VolunteerSchedule[[#This Row],[Einde Tijd]]-TBL_VolunteerSchedule[[#This Row],[Start Tijd]])*24,1))</f>
        <v>4</v>
      </c>
      <c r="H10" s="18"/>
    </row>
    <row r="11" spans="2:11" ht="21" customHeight="1">
      <c r="B11" s="18" t="s">
        <v>27</v>
      </c>
      <c r="C11" s="18"/>
      <c r="D11" s="4">
        <v>44866</v>
      </c>
      <c r="E11" s="28"/>
      <c r="F11" s="28"/>
      <c r="G11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11" s="18"/>
    </row>
    <row r="12" spans="2:11" ht="21" customHeight="1">
      <c r="B12" s="18" t="s">
        <v>25</v>
      </c>
      <c r="C12" s="18"/>
      <c r="D12" s="4">
        <v>44866</v>
      </c>
      <c r="E12" s="28">
        <v>0.58333333333333337</v>
      </c>
      <c r="F12" s="28">
        <v>0.75</v>
      </c>
      <c r="G12" s="20">
        <f>IF(OR(TBL_VolunteerSchedule[[#This Row],[Start Tijd]]="",TBL_VolunteerSchedule[[#This Row],[Einde Tijd]]=""),"",ROUND((TBL_VolunteerSchedule[[#This Row],[Einde Tijd]]-TBL_VolunteerSchedule[[#This Row],[Start Tijd]])*24,1))</f>
        <v>4</v>
      </c>
      <c r="H12" s="18"/>
    </row>
    <row r="13" spans="2:11" ht="21" customHeight="1">
      <c r="B13" s="18" t="s">
        <v>18</v>
      </c>
      <c r="C13" s="18"/>
      <c r="D13" s="4">
        <v>44866</v>
      </c>
      <c r="E13" s="28">
        <v>0.58333333333333337</v>
      </c>
      <c r="F13" s="28">
        <v>0.75</v>
      </c>
      <c r="G13" s="20">
        <f>IF(OR(TBL_VolunteerSchedule[[#This Row],[Start Tijd]]="",TBL_VolunteerSchedule[[#This Row],[Einde Tijd]]=""),"",ROUND((TBL_VolunteerSchedule[[#This Row],[Einde Tijd]]-TBL_VolunteerSchedule[[#This Row],[Start Tijd]])*24,1))</f>
        <v>4</v>
      </c>
      <c r="H13" s="18"/>
    </row>
    <row r="14" spans="2:11" ht="21" customHeight="1">
      <c r="B14" s="18" t="s">
        <v>16</v>
      </c>
      <c r="C14" s="18"/>
      <c r="D14" s="4">
        <v>44866</v>
      </c>
      <c r="E14" s="28">
        <v>0.58333333333333337</v>
      </c>
      <c r="F14" s="28">
        <v>0.75</v>
      </c>
      <c r="G14" s="20">
        <f>IF(OR(TBL_VolunteerSchedule[[#This Row],[Start Tijd]]="",TBL_VolunteerSchedule[[#This Row],[Einde Tijd]]=""),"",ROUND((TBL_VolunteerSchedule[[#This Row],[Einde Tijd]]-TBL_VolunteerSchedule[[#This Row],[Start Tijd]])*24,1))</f>
        <v>4</v>
      </c>
      <c r="H14" s="18"/>
    </row>
    <row r="15" spans="2:11" ht="21" customHeight="1">
      <c r="B15" s="18" t="s">
        <v>21</v>
      </c>
      <c r="C15" s="18"/>
      <c r="D15" s="4">
        <v>44866</v>
      </c>
      <c r="E15" s="28">
        <v>0.58333333333333337</v>
      </c>
      <c r="F15" s="28">
        <v>0.75</v>
      </c>
      <c r="G15" s="20">
        <f>IF(OR(TBL_VolunteerSchedule[[#This Row],[Start Tijd]]="",TBL_VolunteerSchedule[[#This Row],[Einde Tijd]]=""),"",ROUND((TBL_VolunteerSchedule[[#This Row],[Einde Tijd]]-TBL_VolunteerSchedule[[#This Row],[Start Tijd]])*24,1))</f>
        <v>4</v>
      </c>
      <c r="H15" s="18"/>
    </row>
    <row r="16" spans="2:11" ht="21" customHeight="1">
      <c r="B16" s="18"/>
      <c r="C16" s="18"/>
      <c r="D16" s="19"/>
      <c r="E16" s="28"/>
      <c r="F16" s="28"/>
      <c r="G16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16" s="18"/>
    </row>
    <row r="17" spans="2:8" ht="21" customHeight="1">
      <c r="B17" s="18"/>
      <c r="C17" s="18"/>
      <c r="D17" s="19"/>
      <c r="E17" s="28"/>
      <c r="F17" s="28"/>
      <c r="G17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17" s="18"/>
    </row>
    <row r="18" spans="2:8" ht="21" customHeight="1">
      <c r="B18" s="18"/>
      <c r="C18" s="18"/>
      <c r="D18" s="19"/>
      <c r="E18" s="28"/>
      <c r="F18" s="28"/>
      <c r="G18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18" s="18"/>
    </row>
    <row r="19" spans="2:8" ht="21" customHeight="1">
      <c r="B19" s="18"/>
      <c r="C19" s="18"/>
      <c r="D19" s="19"/>
      <c r="E19" s="28"/>
      <c r="F19" s="28"/>
      <c r="G19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19" s="18"/>
    </row>
    <row r="20" spans="2:8" ht="21" customHeight="1">
      <c r="B20" s="18"/>
      <c r="C20" s="18"/>
      <c r="D20" s="19"/>
      <c r="E20" s="28"/>
      <c r="F20" s="28"/>
      <c r="G20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20" s="18"/>
    </row>
    <row r="21" spans="2:8" ht="21" customHeight="1">
      <c r="B21" s="18"/>
      <c r="C21" s="18"/>
      <c r="D21" s="19"/>
      <c r="E21" s="28"/>
      <c r="F21" s="28"/>
      <c r="G21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21" s="18"/>
    </row>
    <row r="22" spans="2:8" ht="21" customHeight="1">
      <c r="B22" s="18"/>
      <c r="C22" s="18"/>
      <c r="D22" s="19"/>
      <c r="E22" s="28"/>
      <c r="F22" s="28"/>
      <c r="G22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22" s="18"/>
    </row>
    <row r="23" spans="2:8" ht="21" customHeight="1">
      <c r="B23" s="18"/>
      <c r="C23" s="18"/>
      <c r="D23" s="19"/>
      <c r="E23" s="28"/>
      <c r="F23" s="28"/>
      <c r="G23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23" s="18"/>
    </row>
    <row r="24" spans="2:8" ht="21" customHeight="1">
      <c r="B24" s="18"/>
      <c r="C24" s="18"/>
      <c r="D24" s="19"/>
      <c r="E24" s="28"/>
      <c r="F24" s="28"/>
      <c r="G24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24" s="18"/>
    </row>
    <row r="25" spans="2:8" ht="21" customHeight="1">
      <c r="B25" s="18"/>
      <c r="C25" s="18"/>
      <c r="D25" s="19"/>
      <c r="E25" s="28"/>
      <c r="F25" s="28"/>
      <c r="G25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25" s="18"/>
    </row>
    <row r="26" spans="2:8" ht="21" customHeight="1">
      <c r="B26" s="18"/>
      <c r="C26" s="18"/>
      <c r="D26" s="19"/>
      <c r="E26" s="28"/>
      <c r="F26" s="28"/>
      <c r="G26" s="20" t="str">
        <f>IF(OR(TBL_VolunteerSchedule[[#This Row],[Start Tijd]]="",TBL_VolunteerSchedule[[#This Row],[Einde Tijd]]=""),"",ROUND((TBL_VolunteerSchedule[[#This Row],[Einde Tijd]]-TBL_VolunteerSchedule[[#This Row],[Start Tijd]])*24,1))</f>
        <v/>
      </c>
      <c r="H26" s="18"/>
    </row>
  </sheetData>
  <mergeCells count="1">
    <mergeCell ref="G2:H2"/>
  </mergeCells>
  <dataValidations count="9">
    <dataValidation type="list" allowBlank="1" showInputMessage="1" sqref="B5:B26" xr:uid="{00000000-0002-0000-0200-000000000000}">
      <formula1>List_Volunteers</formula1>
    </dataValidation>
    <dataValidation type="list" allowBlank="1" showInputMessage="1" sqref="C5:C26" xr:uid="{00000000-0002-0000-0200-000001000000}">
      <formula1>List_Assignment</formula1>
    </dataValidation>
    <dataValidation allowBlank="1" showInputMessage="1" showErrorMessage="1" prompt="Create a volunteer schedule using the table below." sqref="A1" xr:uid="{00000000-0002-0000-0200-000002000000}"/>
    <dataValidation allowBlank="1" showInputMessage="1" showErrorMessage="1" prompt="In this column, select a volunteer from the dropdown._x000a__x000a_The list of volunteers is being pulled from the Volunteers tab." sqref="B4" xr:uid="{00000000-0002-0000-0200-000003000000}"/>
    <dataValidation allowBlank="1" showInputMessage="1" showErrorMessage="1" prompt="In this column, select an assignment from the dropdown._x000a__x000a_The list of assignments is being pulled from the Job Description tab." sqref="C4" xr:uid="{00000000-0002-0000-0200-000004000000}"/>
    <dataValidation allowBlank="1" showInputMessage="1" showErrorMessage="1" prompt="Enter scheduled date of assignment in this column" sqref="D4" xr:uid="{00000000-0002-0000-0200-000005000000}"/>
    <dataValidation allowBlank="1" showInputMessage="1" showErrorMessage="1" prompt="Number of hours is automatically calculated in this column" sqref="G4" xr:uid="{00000000-0002-0000-0200-000006000000}"/>
    <dataValidation allowBlank="1" showInputMessage="1" showErrorMessage="1" prompt="Enter notes in this column" sqref="H4" xr:uid="{00000000-0002-0000-0200-000007000000}"/>
    <dataValidation allowBlank="1" showInputMessage="1" showErrorMessage="1" prompt="Enter Time End in this column" sqref="E4:F4" xr:uid="{00000000-0002-0000-0200-000008000000}"/>
  </dataValidations>
  <printOptions horizontalCentered="1"/>
  <pageMargins left="0.25" right="0.25" top="0.75" bottom="0.75" header="0.3" footer="0.3"/>
  <pageSetup scale="85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3"/>
  <sheetViews>
    <sheetView showGridLines="0" topLeftCell="A3" zoomScaleNormal="100" workbookViewId="0">
      <selection activeCell="J7" sqref="J7"/>
    </sheetView>
  </sheetViews>
  <sheetFormatPr defaultColWidth="9.140625" defaultRowHeight="32.1" customHeight="1"/>
  <cols>
    <col min="1" max="1" width="1.7109375" style="1" customWidth="1"/>
    <col min="2" max="2" width="20.7109375" style="2" customWidth="1"/>
    <col min="3" max="3" width="49.7109375" style="1" customWidth="1"/>
    <col min="4" max="4" width="20.7109375" style="2" customWidth="1"/>
    <col min="5" max="5" width="30.7109375" style="2" customWidth="1"/>
    <col min="6" max="8" width="17.7109375" style="2" customWidth="1"/>
    <col min="9" max="9" width="1.7109375" style="1" customWidth="1"/>
    <col min="10" max="16384" width="9.140625" style="1"/>
  </cols>
  <sheetData>
    <row r="1" spans="2:9" ht="9" customHeight="1">
      <c r="I1" s="1" t="s">
        <v>3</v>
      </c>
    </row>
    <row r="2" spans="2:9" ht="79.5" customHeight="1">
      <c r="B2" s="14"/>
      <c r="C2" s="16"/>
      <c r="D2" s="14"/>
      <c r="E2" s="23" t="s">
        <v>67</v>
      </c>
      <c r="F2" s="30" t="s">
        <v>66</v>
      </c>
      <c r="G2" s="30"/>
      <c r="H2" s="30"/>
    </row>
    <row r="3" spans="2:9" ht="21" customHeight="1"/>
    <row r="4" spans="2:9" s="6" customFormat="1" ht="68.25" customHeight="1">
      <c r="B4" s="9" t="s">
        <v>6</v>
      </c>
      <c r="C4" s="9" t="s">
        <v>0</v>
      </c>
      <c r="D4" s="9" t="s">
        <v>7</v>
      </c>
      <c r="E4" s="9" t="s">
        <v>8</v>
      </c>
      <c r="F4" s="11" t="s">
        <v>37</v>
      </c>
      <c r="G4" s="25" t="s">
        <v>38</v>
      </c>
      <c r="H4" s="13" t="s">
        <v>39</v>
      </c>
    </row>
    <row r="5" spans="2:9" ht="32.1" customHeight="1">
      <c r="B5" s="2" t="str">
        <f>TBL_VolunteerSchedule[[#This Row],[Vrijwilliger]]</f>
        <v>Claes Rudi</v>
      </c>
      <c r="C5" s="1" t="str">
        <f>IFERROR(VLOOKUP(B5,Bestuursleden!B:G,2,FALSE),0)</f>
        <v>rudi.claes2@telenet.be</v>
      </c>
      <c r="D5" s="1">
        <f>IFERROR(VLOOKUP(B5,Bestuursleden!B:G,3,FALSE),0)</f>
        <v>0</v>
      </c>
      <c r="E5" s="1" t="str">
        <f>IFERROR(VLOOKUP(TBL_SignUpSheet[[#This Row],[Naam]],'VUL AAN'!B:G,2,FALSE),0)</f>
        <v>Opdienen</v>
      </c>
      <c r="F5" s="26">
        <f>IFERROR(VLOOKUP(TBL_SignUpSheet[[#This Row],[Naam]],'VUL AAN'!B:G,4,FALSE),0)</f>
        <v>0.58333333333333337</v>
      </c>
      <c r="G5" s="26">
        <f>IFERROR(VLOOKUP(TBL_SignUpSheet[[#This Row],[Naam]],'VUL AAN'!B:G,5,FALSE),0)</f>
        <v>0.66666666666666663</v>
      </c>
      <c r="H5" s="2">
        <f>IFERROR(VLOOKUP(TBL_SignUpSheet[[#This Row],[Naam]],'VUL AAN'!B:G,6,FALSE),0)</f>
        <v>2</v>
      </c>
    </row>
    <row r="6" spans="2:9" ht="32.1" customHeight="1">
      <c r="B6" s="2" t="str">
        <f>TBL_VolunteerSchedule[[#This Row],[Vrijwilliger]]</f>
        <v>Dekempeneer Heidi</v>
      </c>
      <c r="C6" s="1" t="str">
        <f>IFERROR(VLOOKUP(B6,Bestuursleden!B:G,2,FALSE),0)</f>
        <v>heidi.dekempeneer2@gmail.com</v>
      </c>
      <c r="D6" s="1">
        <f>IFERROR(VLOOKUP(B6,Bestuursleden!B:G,3,FALSE),0)</f>
        <v>0</v>
      </c>
      <c r="E6" s="1" t="str">
        <f>IFERROR(VLOOKUP(TBL_SignUpSheet[[#This Row],[Naam]],'VUL AAN'!B:G,2,FALSE),0)</f>
        <v>Koffie + Pannekoeken</v>
      </c>
      <c r="F6" s="26">
        <f>IFERROR(VLOOKUP(TBL_SignUpSheet[[#This Row],[Naam]],'VUL AAN'!B:G,4,FALSE),0)</f>
        <v>0.58333333333333337</v>
      </c>
      <c r="G6" s="26">
        <f>IFERROR(VLOOKUP(TBL_SignUpSheet[[#This Row],[Naam]],'VUL AAN'!B:G,5,FALSE),0)</f>
        <v>0.66666666666666663</v>
      </c>
      <c r="H6" s="2">
        <f>IFERROR(VLOOKUP(TBL_SignUpSheet[[#This Row],[Naam]],'VUL AAN'!B:G,6,FALSE),0)</f>
        <v>2</v>
      </c>
    </row>
    <row r="7" spans="2:9" ht="32.1" customHeight="1">
      <c r="B7" s="2" t="str">
        <f>TBL_VolunteerSchedule[[#This Row],[Vrijwilliger]]</f>
        <v>Debulpaep Josee</v>
      </c>
      <c r="C7" s="1">
        <f>IFERROR(VLOOKUP(B7,Bestuursleden!B:G,2,FALSE),0)</f>
        <v>0</v>
      </c>
      <c r="D7" s="1">
        <f>IFERROR(VLOOKUP(B7,Bestuursleden!B:G,3,FALSE),0)</f>
        <v>0</v>
      </c>
      <c r="E7" s="1" t="str">
        <f>IFERROR(VLOOKUP(TBL_SignUpSheet[[#This Row],[Naam]],'VUL AAN'!B:G,2,FALSE),0)</f>
        <v>Koffie + Pannekoeken</v>
      </c>
      <c r="F7" s="26">
        <f>IFERROR(VLOOKUP(TBL_SignUpSheet[[#This Row],[Naam]],'VUL AAN'!B:G,4,FALSE),0)</f>
        <v>0.58333333333333337</v>
      </c>
      <c r="G7" s="26">
        <f>IFERROR(VLOOKUP(TBL_SignUpSheet[[#This Row],[Naam]],'VUL AAN'!B:G,5,FALSE),0)</f>
        <v>0.75</v>
      </c>
      <c r="H7" s="2">
        <f>IFERROR(VLOOKUP(TBL_SignUpSheet[[#This Row],[Naam]],'VUL AAN'!B:G,6,FALSE),0)</f>
        <v>4</v>
      </c>
    </row>
    <row r="8" spans="2:9" ht="32.1" customHeight="1">
      <c r="B8" s="2" t="str">
        <f>TBL_VolunteerSchedule[[#This Row],[Vrijwilliger]]</f>
        <v>Lauwers Hugo</v>
      </c>
      <c r="C8" s="1">
        <f>IFERROR(VLOOKUP(B8,Bestuursleden!B:G,2,FALSE),0)</f>
        <v>0</v>
      </c>
      <c r="D8" s="1">
        <f>IFERROR(VLOOKUP(B8,Bestuursleden!B:G,3,FALSE),0)</f>
        <v>0</v>
      </c>
      <c r="E8" s="1" t="str">
        <f>IFERROR(VLOOKUP(TBL_SignUpSheet[[#This Row],[Naam]],'VUL AAN'!B:G,2,FALSE),0)</f>
        <v>Koffie + Pannekoeken</v>
      </c>
      <c r="F8" s="26">
        <f>IFERROR(VLOOKUP(TBL_SignUpSheet[[#This Row],[Naam]],'VUL AAN'!B:G,4,FALSE),0)</f>
        <v>0.58333333333333337</v>
      </c>
      <c r="G8" s="26">
        <f>IFERROR(VLOOKUP(TBL_SignUpSheet[[#This Row],[Naam]],'VUL AAN'!B:G,5,FALSE),0)</f>
        <v>0.75</v>
      </c>
      <c r="H8" s="2">
        <f>IFERROR(VLOOKUP(TBL_SignUpSheet[[#This Row],[Naam]],'VUL AAN'!B:G,6,FALSE),0)</f>
        <v>4</v>
      </c>
    </row>
    <row r="9" spans="2:9" ht="32.1" customHeight="1">
      <c r="B9" s="2" t="str">
        <f>TBL_VolunteerSchedule[[#This Row],[Vrijwilliger]]</f>
        <v>Cornand Hilde</v>
      </c>
      <c r="C9" s="1" t="str">
        <f>IFERROR(VLOOKUP(B9,Bestuursleden!B:G,2,FALSE),0)</f>
        <v>hilde.cornand@telenet.be</v>
      </c>
      <c r="D9" s="1">
        <f>IFERROR(VLOOKUP(B9,Bestuursleden!B:G,3,FALSE),0)</f>
        <v>0</v>
      </c>
      <c r="E9" s="1" t="str">
        <f>IFERROR(VLOOKUP(TBL_SignUpSheet[[#This Row],[Naam]],'VUL AAN'!B:G,2,FALSE),0)</f>
        <v>Koffie + Pannekoeken</v>
      </c>
      <c r="F9" s="26">
        <f>IFERROR(VLOOKUP(TBL_SignUpSheet[[#This Row],[Naam]],'VUL AAN'!B:G,4,FALSE),0)</f>
        <v>0.58333333333333337</v>
      </c>
      <c r="G9" s="26">
        <f>IFERROR(VLOOKUP(TBL_SignUpSheet[[#This Row],[Naam]],'VUL AAN'!B:G,5,FALSE),0)</f>
        <v>0.75</v>
      </c>
      <c r="H9" s="2">
        <f>IFERROR(VLOOKUP(TBL_SignUpSheet[[#This Row],[Naam]],'VUL AAN'!B:G,6,FALSE),0)</f>
        <v>4</v>
      </c>
    </row>
    <row r="10" spans="2:9" ht="32.1" customHeight="1">
      <c r="B10" s="2" t="str">
        <f>TBL_VolunteerSchedule[[#This Row],[Vrijwilliger]]</f>
        <v>Debulpaep Johan</v>
      </c>
      <c r="C10" s="1" t="str">
        <f>IFERROR(VLOOKUP(B10,Bestuursleden!B:G,2,FALSE),0)</f>
        <v>johan.debulpaep@gmail.com</v>
      </c>
      <c r="D10" s="1">
        <f>IFERROR(VLOOKUP(B10,Bestuursleden!B:G,3,FALSE),0)</f>
        <v>0</v>
      </c>
      <c r="E10" s="1" t="str">
        <f>IFERROR(VLOOKUP(TBL_SignUpSheet[[#This Row],[Naam]],'VUL AAN'!B:G,2,FALSE),0)</f>
        <v>Koffie + Pannekoeken</v>
      </c>
      <c r="F10" s="26">
        <f>IFERROR(VLOOKUP(TBL_SignUpSheet[[#This Row],[Naam]],'VUL AAN'!B:G,4,FALSE),0)</f>
        <v>0.58333333333333337</v>
      </c>
      <c r="G10" s="26">
        <f>IFERROR(VLOOKUP(TBL_SignUpSheet[[#This Row],[Naam]],'VUL AAN'!B:G,5,FALSE),0)</f>
        <v>0.75</v>
      </c>
      <c r="H10" s="2">
        <f>IFERROR(VLOOKUP(TBL_SignUpSheet[[#This Row],[Naam]],'VUL AAN'!B:G,6,FALSE),0)</f>
        <v>4</v>
      </c>
    </row>
    <row r="11" spans="2:9" ht="32.1" customHeight="1">
      <c r="B11" s="2" t="str">
        <f>TBL_VolunteerSchedule[[#This Row],[Vrijwilliger]]</f>
        <v>Rampelberg Rudy</v>
      </c>
      <c r="C11" s="1" t="str">
        <f>IFERROR(VLOOKUP(B11,Bestuursleden!B:G,2,FALSE),0)</f>
        <v>ruram@pandora.be</v>
      </c>
      <c r="D11" s="1">
        <f>IFERROR(VLOOKUP(B11,Bestuursleden!B:G,3,FALSE),0)</f>
        <v>0</v>
      </c>
      <c r="E11" s="1">
        <f>IFERROR(VLOOKUP(TBL_SignUpSheet[[#This Row],[Naam]],'VUL AAN'!B:G,2,FALSE),0)</f>
        <v>0</v>
      </c>
      <c r="F11" s="26">
        <f>IFERROR(VLOOKUP(TBL_SignUpSheet[[#This Row],[Naam]],'VUL AAN'!B:G,4,FALSE),0)</f>
        <v>0</v>
      </c>
      <c r="G11" s="26">
        <f>IFERROR(VLOOKUP(TBL_SignUpSheet[[#This Row],[Naam]],'VUL AAN'!B:G,5,FALSE),0)</f>
        <v>0</v>
      </c>
      <c r="H11" s="2" t="str">
        <f>IFERROR(VLOOKUP(TBL_SignUpSheet[[#This Row],[Naam]],'VUL AAN'!B:G,6,FALSE),0)</f>
        <v/>
      </c>
    </row>
    <row r="12" spans="2:9" ht="32.1" customHeight="1">
      <c r="B12" s="2" t="str">
        <f>TBL_VolunteerSchedule[[#This Row],[Vrijwilliger]]</f>
        <v>Plum Roland</v>
      </c>
      <c r="C12" s="1" t="str">
        <f>IFERROR(VLOOKUP(B12,Bestuursleden!B:G,2,FALSE),0)</f>
        <v>roland.plum@telenet.be</v>
      </c>
      <c r="D12" s="1">
        <f>IFERROR(VLOOKUP(B12,Bestuursleden!B:G,3,FALSE),0)</f>
        <v>0</v>
      </c>
      <c r="E12" s="1">
        <f>IFERROR(VLOOKUP(TBL_SignUpSheet[[#This Row],[Naam]],'VUL AAN'!B:G,2,FALSE),0)</f>
        <v>0</v>
      </c>
      <c r="F12" s="26">
        <f>IFERROR(VLOOKUP(TBL_SignUpSheet[[#This Row],[Naam]],'VUL AAN'!B:G,4,FALSE),0)</f>
        <v>0.58333333333333337</v>
      </c>
      <c r="G12" s="26">
        <f>IFERROR(VLOOKUP(TBL_SignUpSheet[[#This Row],[Naam]],'VUL AAN'!B:G,5,FALSE),0)</f>
        <v>0.75</v>
      </c>
      <c r="H12" s="2">
        <f>IFERROR(VLOOKUP(TBL_SignUpSheet[[#This Row],[Naam]],'VUL AAN'!B:G,6,FALSE),0)</f>
        <v>4</v>
      </c>
    </row>
    <row r="13" spans="2:9" ht="32.1" customHeight="1">
      <c r="B13" s="2" t="str">
        <f>TBL_VolunteerSchedule[[#This Row],[Vrijwilliger]]</f>
        <v>Rombouts Jacques</v>
      </c>
      <c r="C13" s="1" t="str">
        <f>IFERROR(VLOOKUP(B13,Bestuursleden!B:G,2,FALSE),0)</f>
        <v>jacques.rombouts@skynet.be</v>
      </c>
      <c r="D13" s="1">
        <f>IFERROR(VLOOKUP(B13,Bestuursleden!B:G,3,FALSE),0)</f>
        <v>0</v>
      </c>
      <c r="E13" s="1">
        <f>IFERROR(VLOOKUP(TBL_SignUpSheet[[#This Row],[Naam]],'VUL AAN'!B:G,2,FALSE),0)</f>
        <v>0</v>
      </c>
      <c r="F13" s="26">
        <f>IFERROR(VLOOKUP(TBL_SignUpSheet[[#This Row],[Naam]],'VUL AAN'!B:G,4,FALSE),0)</f>
        <v>0.58333333333333337</v>
      </c>
      <c r="G13" s="26">
        <f>IFERROR(VLOOKUP(TBL_SignUpSheet[[#This Row],[Naam]],'VUL AAN'!B:G,5,FALSE),0)</f>
        <v>0.75</v>
      </c>
      <c r="H13" s="2">
        <f>IFERROR(VLOOKUP(TBL_SignUpSheet[[#This Row],[Naam]],'VUL AAN'!B:G,6,FALSE),0)</f>
        <v>4</v>
      </c>
    </row>
    <row r="14" spans="2:9" ht="32.1" customHeight="1">
      <c r="B14" s="2" t="str">
        <f>TBL_VolunteerSchedule[[#This Row],[Vrijwilliger]]</f>
        <v>Stoops David</v>
      </c>
      <c r="C14" s="1" t="str">
        <f>IFERROR(VLOOKUP(B14,Bestuursleden!B:G,2,FALSE),0)</f>
        <v>david.stoops@skynet.be</v>
      </c>
      <c r="D14" s="1">
        <f>IFERROR(VLOOKUP(B14,Bestuursleden!B:G,3,FALSE),0)</f>
        <v>0</v>
      </c>
      <c r="E14" s="1">
        <f>IFERROR(VLOOKUP(TBL_SignUpSheet[[#This Row],[Naam]],'VUL AAN'!B:G,2,FALSE),0)</f>
        <v>0</v>
      </c>
      <c r="F14" s="26">
        <f>IFERROR(VLOOKUP(TBL_SignUpSheet[[#This Row],[Naam]],'VUL AAN'!B:G,4,FALSE),0)</f>
        <v>0.58333333333333337</v>
      </c>
      <c r="G14" s="26">
        <f>IFERROR(VLOOKUP(TBL_SignUpSheet[[#This Row],[Naam]],'VUL AAN'!B:G,5,FALSE),0)</f>
        <v>0.75</v>
      </c>
      <c r="H14" s="2">
        <f>IFERROR(VLOOKUP(TBL_SignUpSheet[[#This Row],[Naam]],'VUL AAN'!B:G,6,FALSE),0)</f>
        <v>4</v>
      </c>
    </row>
    <row r="15" spans="2:9" ht="32.1" customHeight="1">
      <c r="B15" s="2" t="str">
        <f>TBL_VolunteerSchedule[[#This Row],[Vrijwilliger]]</f>
        <v>Vansantvoort Patrick</v>
      </c>
      <c r="C15" s="1" t="str">
        <f>IFERROR(VLOOKUP(B15,Bestuursleden!B:G,2,FALSE),0)</f>
        <v>patrick.vansantvoort@skynet.be</v>
      </c>
      <c r="D15" s="1">
        <f>IFERROR(VLOOKUP(B15,Bestuursleden!B:G,3,FALSE),0)</f>
        <v>0</v>
      </c>
      <c r="E15" s="1">
        <f>IFERROR(VLOOKUP(TBL_SignUpSheet[[#This Row],[Naam]],'VUL AAN'!B:G,2,FALSE),0)</f>
        <v>0</v>
      </c>
      <c r="F15" s="26">
        <f>IFERROR(VLOOKUP(TBL_SignUpSheet[[#This Row],[Naam]],'VUL AAN'!B:G,4,FALSE),0)</f>
        <v>0.58333333333333337</v>
      </c>
      <c r="G15" s="26">
        <f>IFERROR(VLOOKUP(TBL_SignUpSheet[[#This Row],[Naam]],'VUL AAN'!B:G,5,FALSE),0)</f>
        <v>0.75</v>
      </c>
      <c r="H15" s="2">
        <f>IFERROR(VLOOKUP(TBL_SignUpSheet[[#This Row],[Naam]],'VUL AAN'!B:G,6,FALSE),0)</f>
        <v>4</v>
      </c>
    </row>
    <row r="16" spans="2:9" ht="32.1" customHeight="1">
      <c r="B16" s="2">
        <f>TBL_VolunteerSchedule[[#This Row],[Vrijwilliger]]</f>
        <v>0</v>
      </c>
      <c r="C16" s="1">
        <f>IFERROR(VLOOKUP(B16,Bestuursleden!B:G,2,FALSE),0)</f>
        <v>0</v>
      </c>
      <c r="D16" s="1">
        <f>IFERROR(VLOOKUP(B16,Bestuursleden!B:G,3,FALSE),0)</f>
        <v>0</v>
      </c>
      <c r="E16" s="1">
        <f>IFERROR(VLOOKUP(TBL_SignUpSheet[[#This Row],[Naam]],'VUL AAN'!B:G,2,FALSE),0)</f>
        <v>0</v>
      </c>
      <c r="F16" s="26">
        <f>IFERROR(VLOOKUP(TBL_SignUpSheet[[#This Row],[Naam]],'VUL AAN'!B:G,4,FALSE),0)</f>
        <v>0</v>
      </c>
      <c r="G16" s="26">
        <f>IFERROR(VLOOKUP(TBL_SignUpSheet[[#This Row],[Naam]],'VUL AAN'!B:G,5,FALSE),0)</f>
        <v>0</v>
      </c>
      <c r="H16" s="2">
        <f>IFERROR(VLOOKUP(TBL_SignUpSheet[[#This Row],[Naam]],'VUL AAN'!B:G,6,FALSE),0)</f>
        <v>0</v>
      </c>
    </row>
    <row r="17" spans="2:8" ht="32.1" customHeight="1">
      <c r="B17" s="2">
        <f>TBL_VolunteerSchedule[[#This Row],[Vrijwilliger]]</f>
        <v>0</v>
      </c>
      <c r="C17" s="1">
        <f>IFERROR(VLOOKUP(B17,Bestuursleden!B:G,2,FALSE),0)</f>
        <v>0</v>
      </c>
      <c r="D17" s="1">
        <f>IFERROR(VLOOKUP(B17,Bestuursleden!B:G,3,FALSE),0)</f>
        <v>0</v>
      </c>
      <c r="E17" s="1">
        <f>IFERROR(VLOOKUP(TBL_SignUpSheet[[#This Row],[Naam]],'VUL AAN'!B:G,2,FALSE),0)</f>
        <v>0</v>
      </c>
      <c r="F17" s="26">
        <f>IFERROR(VLOOKUP(TBL_SignUpSheet[[#This Row],[Naam]],'VUL AAN'!B:G,4,FALSE),0)</f>
        <v>0</v>
      </c>
      <c r="G17" s="26">
        <f>IFERROR(VLOOKUP(TBL_SignUpSheet[[#This Row],[Naam]],'VUL AAN'!B:G,5,FALSE),0)</f>
        <v>0</v>
      </c>
      <c r="H17" s="2">
        <f>IFERROR(VLOOKUP(TBL_SignUpSheet[[#This Row],[Naam]],'VUL AAN'!B:G,6,FALSE),0)</f>
        <v>0</v>
      </c>
    </row>
    <row r="18" spans="2:8" ht="32.1" customHeight="1">
      <c r="B18" s="2">
        <f>TBL_VolunteerSchedule[[#This Row],[Vrijwilliger]]</f>
        <v>0</v>
      </c>
      <c r="C18" s="1">
        <f>IFERROR(VLOOKUP(B18,Bestuursleden!B:G,2,FALSE),0)</f>
        <v>0</v>
      </c>
      <c r="D18" s="1">
        <f>IFERROR(VLOOKUP(B18,Bestuursleden!B:G,3,FALSE),0)</f>
        <v>0</v>
      </c>
      <c r="E18" s="1">
        <f>IFERROR(VLOOKUP(TBL_SignUpSheet[[#This Row],[Naam]],'VUL AAN'!B:G,2,FALSE),0)</f>
        <v>0</v>
      </c>
      <c r="F18" s="26">
        <f>IFERROR(VLOOKUP(TBL_SignUpSheet[[#This Row],[Naam]],'VUL AAN'!B:G,4,FALSE),0)</f>
        <v>0</v>
      </c>
      <c r="G18" s="26">
        <f>IFERROR(VLOOKUP(TBL_SignUpSheet[[#This Row],[Naam]],'VUL AAN'!B:G,5,FALSE),0)</f>
        <v>0</v>
      </c>
      <c r="H18" s="2">
        <f>IFERROR(VLOOKUP(TBL_SignUpSheet[[#This Row],[Naam]],'VUL AAN'!B:G,6,FALSE),0)</f>
        <v>0</v>
      </c>
    </row>
    <row r="19" spans="2:8" ht="32.1" customHeight="1">
      <c r="B19" s="2">
        <f>TBL_VolunteerSchedule[[#This Row],[Vrijwilliger]]</f>
        <v>0</v>
      </c>
      <c r="C19" s="1">
        <f>IFERROR(VLOOKUP(B19,Bestuursleden!B:G,2,FALSE),0)</f>
        <v>0</v>
      </c>
      <c r="D19" s="1">
        <f>IFERROR(VLOOKUP(B19,Bestuursleden!B:G,3,FALSE),0)</f>
        <v>0</v>
      </c>
      <c r="E19" s="1">
        <f>IFERROR(VLOOKUP(TBL_SignUpSheet[[#This Row],[Naam]],'VUL AAN'!B:G,2,FALSE),0)</f>
        <v>0</v>
      </c>
      <c r="F19" s="26">
        <f>IFERROR(VLOOKUP(TBL_SignUpSheet[[#This Row],[Naam]],'VUL AAN'!B:G,4,FALSE),0)</f>
        <v>0</v>
      </c>
      <c r="G19" s="26">
        <f>IFERROR(VLOOKUP(TBL_SignUpSheet[[#This Row],[Naam]],'VUL AAN'!B:G,5,FALSE),0)</f>
        <v>0</v>
      </c>
      <c r="H19" s="2">
        <f>IFERROR(VLOOKUP(TBL_SignUpSheet[[#This Row],[Naam]],'VUL AAN'!B:G,6,FALSE),0)</f>
        <v>0</v>
      </c>
    </row>
    <row r="20" spans="2:8" ht="32.1" customHeight="1">
      <c r="B20" s="2">
        <f>TBL_VolunteerSchedule[[#This Row],[Vrijwilliger]]</f>
        <v>0</v>
      </c>
      <c r="C20" s="1">
        <f>IFERROR(VLOOKUP(B20,Bestuursleden!B:G,2,FALSE),0)</f>
        <v>0</v>
      </c>
      <c r="D20" s="1">
        <f>IFERROR(VLOOKUP(B20,Bestuursleden!B:G,3,FALSE),0)</f>
        <v>0</v>
      </c>
      <c r="E20" s="1">
        <f>IFERROR(VLOOKUP(TBL_SignUpSheet[[#This Row],[Naam]],'VUL AAN'!B:G,2,FALSE),0)</f>
        <v>0</v>
      </c>
      <c r="F20" s="26">
        <f>IFERROR(VLOOKUP(TBL_SignUpSheet[[#This Row],[Naam]],'VUL AAN'!B:G,4,FALSE),0)</f>
        <v>0</v>
      </c>
      <c r="G20" s="26">
        <f>IFERROR(VLOOKUP(TBL_SignUpSheet[[#This Row],[Naam]],'VUL AAN'!B:G,5,FALSE),0)</f>
        <v>0</v>
      </c>
      <c r="H20" s="2">
        <f>IFERROR(VLOOKUP(TBL_SignUpSheet[[#This Row],[Naam]],'VUL AAN'!B:G,6,FALSE),0)</f>
        <v>0</v>
      </c>
    </row>
    <row r="21" spans="2:8" ht="32.1" customHeight="1">
      <c r="B21" s="2">
        <f>TBL_VolunteerSchedule[[#This Row],[Vrijwilliger]]</f>
        <v>0</v>
      </c>
      <c r="C21" s="1">
        <f>IFERROR(VLOOKUP(B21,Bestuursleden!B:G,2,FALSE),0)</f>
        <v>0</v>
      </c>
      <c r="D21" s="1">
        <f>IFERROR(VLOOKUP(B21,Bestuursleden!B:G,3,FALSE),0)</f>
        <v>0</v>
      </c>
      <c r="E21" s="1">
        <f>IFERROR(VLOOKUP(TBL_SignUpSheet[[#This Row],[Naam]],'VUL AAN'!B:G,2,FALSE),0)</f>
        <v>0</v>
      </c>
      <c r="F21" s="26">
        <f>IFERROR(VLOOKUP(TBL_SignUpSheet[[#This Row],[Naam]],'VUL AAN'!B:G,4,FALSE),0)</f>
        <v>0</v>
      </c>
      <c r="G21" s="26">
        <f>IFERROR(VLOOKUP(TBL_SignUpSheet[[#This Row],[Naam]],'VUL AAN'!B:G,5,FALSE),0)</f>
        <v>0</v>
      </c>
      <c r="H21" s="2">
        <f>IFERROR(VLOOKUP(TBL_SignUpSheet[[#This Row],[Naam]],'VUL AAN'!B:G,6,FALSE),0)</f>
        <v>0</v>
      </c>
    </row>
    <row r="22" spans="2:8" ht="32.1" customHeight="1">
      <c r="B22" s="2">
        <f>TBL_VolunteerSchedule[[#This Row],[Vrijwilliger]]</f>
        <v>0</v>
      </c>
      <c r="C22" s="1">
        <f>IFERROR(VLOOKUP(B22,Bestuursleden!B:G,2,FALSE),0)</f>
        <v>0</v>
      </c>
      <c r="D22" s="1">
        <f>IFERROR(VLOOKUP(B22,Bestuursleden!B:G,3,FALSE),0)</f>
        <v>0</v>
      </c>
      <c r="E22" s="1">
        <f>IFERROR(VLOOKUP(TBL_SignUpSheet[[#This Row],[Naam]],'VUL AAN'!B:G,2,FALSE),0)</f>
        <v>0</v>
      </c>
      <c r="F22" s="26">
        <f>IFERROR(VLOOKUP(TBL_SignUpSheet[[#This Row],[Naam]],'VUL AAN'!B:G,4,FALSE),0)</f>
        <v>0</v>
      </c>
      <c r="G22" s="26">
        <f>IFERROR(VLOOKUP(TBL_SignUpSheet[[#This Row],[Naam]],'VUL AAN'!B:G,5,FALSE),0)</f>
        <v>0</v>
      </c>
      <c r="H22" s="2">
        <f>IFERROR(VLOOKUP(TBL_SignUpSheet[[#This Row],[Naam]],'VUL AAN'!B:G,6,FALSE),0)</f>
        <v>0</v>
      </c>
    </row>
    <row r="23" spans="2:8" ht="32.1" customHeight="1">
      <c r="B23" s="2">
        <f>TBL_VolunteerSchedule[[#This Row],[Vrijwilliger]]</f>
        <v>0</v>
      </c>
      <c r="C23" s="1">
        <f>IFERROR(VLOOKUP(B23,Bestuursleden!B:G,2,FALSE),0)</f>
        <v>0</v>
      </c>
      <c r="D23" s="1">
        <f>IFERROR(VLOOKUP(B23,Bestuursleden!B:G,3,FALSE),0)</f>
        <v>0</v>
      </c>
      <c r="E23" s="1">
        <f>IFERROR(VLOOKUP(TBL_SignUpSheet[[#This Row],[Naam]],'VUL AAN'!B:G,2,FALSE),0)</f>
        <v>0</v>
      </c>
      <c r="F23" s="26">
        <f>IFERROR(VLOOKUP(TBL_SignUpSheet[[#This Row],[Naam]],'VUL AAN'!B:G,4,FALSE),0)</f>
        <v>0</v>
      </c>
      <c r="G23" s="26">
        <f>IFERROR(VLOOKUP(TBL_SignUpSheet[[#This Row],[Naam]],'VUL AAN'!B:G,5,FALSE),0)</f>
        <v>0</v>
      </c>
      <c r="H23" s="2">
        <f>IFERROR(VLOOKUP(TBL_SignUpSheet[[#This Row],[Naam]],'VUL AAN'!B:G,6,FALSE),0)</f>
        <v>0</v>
      </c>
    </row>
  </sheetData>
  <mergeCells count="1">
    <mergeCell ref="F2:H2"/>
  </mergeCells>
  <conditionalFormatting sqref="C5:D23">
    <cfRule type="cellIs" dxfId="9" priority="1" operator="equal">
      <formula>0</formula>
    </cfRule>
  </conditionalFormatting>
  <dataValidations count="3">
    <dataValidation allowBlank="1" showInputMessage="1" showErrorMessage="1" prompt="This tab is a printable sign up sheet" sqref="A1" xr:uid="{00000000-0002-0000-0300-000000000000}"/>
    <dataValidation allowBlank="1" showInputMessage="1" showErrorMessage="1" prompt="Enter Time End in this column" sqref="F4:G4" xr:uid="{4B112813-5317-429A-91FB-D6AD3FA31A68}"/>
    <dataValidation allowBlank="1" showInputMessage="1" showErrorMessage="1" prompt="Number of hours is automatically calculated in this column" sqref="H4" xr:uid="{98699DA5-7211-4A88-A9F0-F4E68E484300}"/>
  </dataValidations>
  <printOptions horizontalCentered="1"/>
  <pageMargins left="0.25" right="0.25" top="0.75" bottom="0.75" header="0.3" footer="0.3"/>
  <pageSetup scale="67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062399-00FF-4481-B40E-05A5C75DD733}">
          <x14:formula1>
            <xm:f>Bestuursleden!$B$5:$B$32</xm:f>
          </x14:formula1>
          <xm:sqref>B5:B23</xm:sqref>
        </x14:dataValidation>
        <x14:dataValidation type="list" allowBlank="1" showInputMessage="1" showErrorMessage="1" xr:uid="{CCE42D10-D06A-4758-B3B1-1CA0C905274E}">
          <x14:formula1>
            <xm:f>'Job Descriptions'!$B$5:$B$19</xm:f>
          </x14:formula1>
          <xm:sqref>E5:E23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f9fc9171bb41dc08635275f351de8590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29387215989a890c06011de04edfe97d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7544A2-9EB9-4897-A43E-45BD3F3ADB42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FF83F0B-207B-49FF-A1BC-57D03A71C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Bestuursleden</vt:lpstr>
      <vt:lpstr>Job Descriptions</vt:lpstr>
      <vt:lpstr>VUL AAN</vt:lpstr>
      <vt:lpstr>Lijst</vt:lpstr>
      <vt:lpstr>Lijst!List_Assignment</vt:lpstr>
      <vt:lpstr>List_Assignment</vt:lpstr>
      <vt:lpstr>Lijst!List_Volunteers</vt:lpstr>
      <vt:lpstr>List_Volunteers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2019-08-01T07:01:02Z</dcterms:created>
  <dcterms:modified xsi:type="dcterms:W3CDTF">2022-10-22T08:45:41Z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736915f3-2f02-4945-8997-f2963298db46_Enabled">
    <vt:lpwstr>true</vt:lpwstr>
  </property>
  <property fmtid="{D5CDD505-2E9C-101B-9397-08002B2CF9AE}" pid="4" name="MSIP_Label_736915f3-2f02-4945-8997-f2963298db46_SetDate">
    <vt:lpwstr>2022-10-21T07:29:07Z</vt:lpwstr>
  </property>
  <property fmtid="{D5CDD505-2E9C-101B-9397-08002B2CF9AE}" pid="5" name="MSIP_Label_736915f3-2f02-4945-8997-f2963298db46_Method">
    <vt:lpwstr>Standard</vt:lpwstr>
  </property>
  <property fmtid="{D5CDD505-2E9C-101B-9397-08002B2CF9AE}" pid="6" name="MSIP_Label_736915f3-2f02-4945-8997-f2963298db46_Name">
    <vt:lpwstr>Internal</vt:lpwstr>
  </property>
  <property fmtid="{D5CDD505-2E9C-101B-9397-08002B2CF9AE}" pid="7" name="MSIP_Label_736915f3-2f02-4945-8997-f2963298db46_SiteId">
    <vt:lpwstr>cd99fef8-1cd3-4a2a-9bdf-15531181d65e</vt:lpwstr>
  </property>
  <property fmtid="{D5CDD505-2E9C-101B-9397-08002B2CF9AE}" pid="8" name="MSIP_Label_736915f3-2f02-4945-8997-f2963298db46_ActionId">
    <vt:lpwstr>b5490513-5746-4c47-a2b1-5ca36eb7d312</vt:lpwstr>
  </property>
  <property fmtid="{D5CDD505-2E9C-101B-9397-08002B2CF9AE}" pid="9" name="MSIP_Label_736915f3-2f02-4945-8997-f2963298db46_ContentBits">
    <vt:lpwstr>1</vt:lpwstr>
  </property>
</Properties>
</file>